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bibi\"/>
    </mc:Choice>
  </mc:AlternateContent>
  <bookViews>
    <workbookView xWindow="-105" yWindow="-105" windowWidth="23250" windowHeight="12570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0" i="1" l="1"/>
  <c r="L230" i="1"/>
  <c r="G230" i="1"/>
  <c r="M229" i="1"/>
  <c r="L229" i="1"/>
  <c r="G229" i="1"/>
  <c r="M228" i="1"/>
  <c r="L228" i="1"/>
  <c r="G228" i="1"/>
  <c r="M227" i="1"/>
  <c r="L227" i="1"/>
  <c r="G227" i="1"/>
  <c r="M226" i="1"/>
  <c r="L226" i="1"/>
  <c r="G226" i="1"/>
  <c r="M225" i="1"/>
  <c r="L225" i="1"/>
  <c r="G225" i="1"/>
  <c r="M224" i="1"/>
  <c r="L224" i="1"/>
  <c r="G224" i="1"/>
  <c r="M223" i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20" i="1"/>
  <c r="G9" i="1"/>
  <c r="K233" i="1" l="1"/>
  <c r="J233" i="1"/>
  <c r="I233" i="1"/>
  <c r="H233" i="1"/>
  <c r="G233" i="1"/>
  <c r="K115" i="1"/>
  <c r="J115" i="1"/>
  <c r="I115" i="1"/>
  <c r="H115" i="1"/>
  <c r="G115" i="1"/>
  <c r="M233" i="1" l="1"/>
  <c r="M120" i="1"/>
  <c r="M115" i="1"/>
  <c r="M9" i="1"/>
  <c r="K235" i="1"/>
  <c r="I235" i="1"/>
  <c r="H235" i="1"/>
  <c r="J235" i="1"/>
  <c r="G235" i="1"/>
  <c r="L233" i="1"/>
  <c r="L120" i="1"/>
  <c r="L115" i="1"/>
  <c r="L9" i="1"/>
  <c r="L235" i="1" l="1"/>
  <c r="M235" i="1"/>
</calcChain>
</file>

<file path=xl/sharedStrings.xml><?xml version="1.0" encoding="utf-8"?>
<sst xmlns="http://schemas.openxmlformats.org/spreadsheetml/2006/main" count="525" uniqueCount="330">
  <si>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</si>
  <si>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</si>
  <si>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</si>
  <si>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</si>
  <si>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</si>
  <si>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</si>
  <si>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</si>
  <si>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</si>
  <si>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</si>
  <si>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</si>
  <si>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</si>
  <si>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</si>
  <si>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</si>
  <si>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</si>
  <si>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</si>
  <si>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</si>
  <si>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</si>
  <si>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</si>
  <si>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</si>
  <si>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</si>
  <si>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</si>
  <si>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</si>
  <si>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</si>
  <si>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</si>
  <si>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</si>
  <si>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E0004</t>
  </si>
  <si>
    <t>SRIA AYUNTAMIENTO</t>
  </si>
  <si>
    <t>Computadoras y equipo periférico</t>
  </si>
  <si>
    <t>E0005</t>
  </si>
  <si>
    <t>DIR COMUNICACIÓN SOC</t>
  </si>
  <si>
    <t>Camaras fotograficas y de video</t>
  </si>
  <si>
    <t>E0006</t>
  </si>
  <si>
    <t>JUZGADO ADMVO MUNICI</t>
  </si>
  <si>
    <t>Muebles de oficina y estantería</t>
  </si>
  <si>
    <t>E0009</t>
  </si>
  <si>
    <t>DIR UNIDAD DE INSPEC</t>
  </si>
  <si>
    <t>E0013</t>
  </si>
  <si>
    <t>JEF EVENTOS ESPECIAL</t>
  </si>
  <si>
    <t>Otros mobiliarios y equipos de administración</t>
  </si>
  <si>
    <t>Herramientas y maquinas -herramienta</t>
  </si>
  <si>
    <t>E0019</t>
  </si>
  <si>
    <t>TESORERIA MUNICIPAL</t>
  </si>
  <si>
    <t>Equipo de audio y de video</t>
  </si>
  <si>
    <t>Otros equipos</t>
  </si>
  <si>
    <t>Software</t>
  </si>
  <si>
    <t>E0022</t>
  </si>
  <si>
    <t>DIR SIS. INFORMACION</t>
  </si>
  <si>
    <t>Medios magnéticos y ópticos</t>
  </si>
  <si>
    <t>Sistemas de aire acondicionado calefacción y refr</t>
  </si>
  <si>
    <t>Accesorios de iluminación</t>
  </si>
  <si>
    <t>Eq de generación y distrib de energía eléctrica</t>
  </si>
  <si>
    <t>E0023</t>
  </si>
  <si>
    <t>DIR GRAL DES SOCIAL</t>
  </si>
  <si>
    <t>Maquinaria y equipo industrial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</si>
  <si>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</si>
  <si>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</si>
  <si>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</si>
  <si>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</si>
  <si>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</si>
  <si>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</si>
  <si>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</si>
  <si>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</si>
  <si>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</si>
  <si>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</si>
  <si>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</si>
  <si>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</si>
  <si>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</si>
  <si>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</si>
  <si>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</si>
  <si>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</si>
  <si>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</si>
  <si>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Licencias informaticas e intelectuales</t>
  </si>
  <si>
    <t>E0033</t>
  </si>
  <si>
    <t>DIR ECOLOGIA Y MEDIO</t>
  </si>
  <si>
    <t>Equipo para uso médico dental y para laboratorio</t>
  </si>
  <si>
    <t>E0035</t>
  </si>
  <si>
    <t>DIR CULTURA EDUCACIO</t>
  </si>
  <si>
    <t>E0036</t>
  </si>
  <si>
    <t>DIRECCION DE EDUCACI</t>
  </si>
  <si>
    <t>E0037</t>
  </si>
  <si>
    <t>DIR COMISION MPAL DE</t>
  </si>
  <si>
    <t>E0039</t>
  </si>
  <si>
    <t>SERVICIOS GENERALES</t>
  </si>
  <si>
    <t>E0040</t>
  </si>
  <si>
    <t>JEF LIMPIA Y REC BAS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</si>
  <si>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</si>
  <si>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</si>
  <si>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</si>
  <si>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</si>
  <si>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</si>
  <si>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</si>
  <si>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</si>
  <si>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Instrumentos de laboratorio</t>
  </si>
  <si>
    <t>Carrocerías y remolques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</si>
  <si>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</si>
  <si>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</si>
  <si>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</si>
  <si>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</si>
  <si>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</si>
  <si>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</si>
  <si>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</si>
  <si>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</si>
  <si>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</si>
  <si>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</si>
  <si>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</si>
  <si>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</si>
  <si>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</si>
  <si>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</si>
  <si>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</si>
  <si>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</si>
  <si>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</si>
  <si>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</si>
  <si>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K0044</t>
  </si>
  <si>
    <t>PAV C BENITO JUÁREZ EL RECUERDO DE ANCO</t>
  </si>
  <si>
    <t>K0248</t>
  </si>
  <si>
    <t>ITS18 PAV DE C PETROQUIMICOS INFONAVIT 1</t>
  </si>
  <si>
    <t>K0321</t>
  </si>
  <si>
    <t>TANQ ELEV LIN CONDUC Y RED DIST SAN JOAQ</t>
  </si>
  <si>
    <t>K0327</t>
  </si>
  <si>
    <t>CONST TECH CANCHA USO MULT Y COMPLE UDN</t>
  </si>
  <si>
    <t>Otras construcciones de ingeniería civil u obra pe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</si>
  <si>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</si>
  <si>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</si>
  <si>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</si>
  <si>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</si>
  <si>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</si>
  <si>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</si>
  <si>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</si>
  <si>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</si>
  <si>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</si>
  <si>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K0334</t>
  </si>
  <si>
    <t>PAV C SAUCES TRAMP CALLE TABACHI-LAURELE</t>
  </si>
  <si>
    <t>K0335</t>
  </si>
  <si>
    <t>EMP C PRINCIPAL EMILIANO ZAPATA 2 ETAPA</t>
  </si>
  <si>
    <t>K0356</t>
  </si>
  <si>
    <t>AMP LINEA ELEC Y RED DIS EN COM SAN JOSE</t>
  </si>
  <si>
    <t>K0360</t>
  </si>
  <si>
    <t>EQUIP D POZO EN LOC DE SAN JUAN D CARRIZ</t>
  </si>
  <si>
    <t>K0362</t>
  </si>
  <si>
    <t>1ra E AMP LIN ELEC, RED DIS COMU PRIETOS</t>
  </si>
  <si>
    <t>K0363</t>
  </si>
  <si>
    <t>AMP LIN ELEC Y RED DIST COMU D VALTIERRI</t>
  </si>
  <si>
    <t>K0365</t>
  </si>
  <si>
    <t>EQUI POZ AGUA POTABLE EN COM SAN JOAQUIN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</si>
  <si>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</si>
  <si>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</si>
  <si>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</si>
  <si>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</si>
  <si>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</si>
  <si>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</si>
  <si>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</si>
  <si>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</si>
  <si>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</si>
  <si>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</si>
  <si>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</si>
  <si>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</si>
  <si>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</si>
  <si>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</si>
  <si>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</si>
  <si>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</si>
  <si>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</si>
  <si>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</si>
  <si>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</si>
  <si>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</si>
  <si>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</si>
  <si>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</si>
  <si>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</si>
  <si>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</si>
  <si>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</si>
  <si>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</si>
  <si>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</si>
  <si>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</si>
  <si>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</si>
  <si>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</si>
  <si>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</si>
  <si>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</si>
  <si>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</si>
  <si>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</si>
  <si>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</si>
  <si>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</si>
  <si>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</si>
  <si>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</si>
  <si>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</si>
  <si>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</si>
  <si>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</si>
  <si>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</si>
  <si>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</si>
  <si>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</si>
  <si>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</si>
  <si>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</si>
  <si>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K0395</t>
  </si>
  <si>
    <t>K0396</t>
  </si>
  <si>
    <t>AMP LIN ELE Y RED DIST COM JOYITA D VILL</t>
  </si>
  <si>
    <t>K0397</t>
  </si>
  <si>
    <t>AMP LIN ELE Y RED DIST COM MESA D AGUIRR</t>
  </si>
  <si>
    <t>K0398</t>
  </si>
  <si>
    <t>AMP LIN ELE Y RED DIST COM LOS MIRANDAS</t>
  </si>
  <si>
    <t>K0399</t>
  </si>
  <si>
    <t>AMP LIN ELE Y RED DIST COM S J CARRIZALE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</si>
  <si>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</si>
  <si>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</si>
  <si>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</si>
  <si>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</si>
  <si>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</si>
  <si>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</si>
  <si>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K0403</t>
  </si>
  <si>
    <t>C LAS ROSAS EN SAN JOSE TEMASCATIO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</si>
  <si>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</si>
  <si>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</si>
  <si>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</si>
  <si>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</si>
  <si>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</si>
  <si>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</si>
  <si>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</si>
  <si>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</si>
  <si>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</si>
  <si>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</si>
  <si>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</si>
  <si>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</si>
  <si>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</si>
  <si>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</si>
  <si>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K0411</t>
  </si>
  <si>
    <t>PAV C JULIO EN LA COL CONSTELACION II</t>
  </si>
  <si>
    <t>K0412</t>
  </si>
  <si>
    <t>SDAYR REH CAM RURAL CAM E C A LA ORDEÑA</t>
  </si>
  <si>
    <t>K0413</t>
  </si>
  <si>
    <t>REH GIM SALA 400 CAN CENTRAL UNI DEP SUR</t>
  </si>
  <si>
    <t>K0414</t>
  </si>
  <si>
    <t>RE ENCARPETAM C 18 DE MARZO COM CARDENAS</t>
  </si>
  <si>
    <t>K0415</t>
  </si>
  <si>
    <t>RE EN C MARIANO MATAMOROS TMO C TOMASA E</t>
  </si>
  <si>
    <t>K0416</t>
  </si>
  <si>
    <t>RE EN C ABASOLO TMO AV CAZADORA A PASAJE</t>
  </si>
  <si>
    <t>K0417</t>
  </si>
  <si>
    <t>RE EN C ALDAMA TMO C ZARAGOZA A ZARAGOZA</t>
  </si>
  <si>
    <t>K0418</t>
  </si>
  <si>
    <t>RE EN C GUERRERO TMO C ZARAGOZA A AV PRO</t>
  </si>
  <si>
    <t>K0419</t>
  </si>
  <si>
    <t>RE EN C HIDALGO TMO C ZARAGOZA A AV PROG</t>
  </si>
  <si>
    <t>K0420</t>
  </si>
  <si>
    <t>RE EN C MORELOS TMO C ZARAGOZA A C ZARAG</t>
  </si>
  <si>
    <t>K0422</t>
  </si>
  <si>
    <t>RE EN AV VALLE D SANTIAGO TMO C LEON</t>
  </si>
  <si>
    <t>K0423</t>
  </si>
  <si>
    <t>RE EN C ZARAGOZA TMO AV FAJA D ORO A C R</t>
  </si>
  <si>
    <t>K0424</t>
  </si>
  <si>
    <t>BAR PER ESC XIDOO COL SAN JUAN D L PRESA</t>
  </si>
  <si>
    <t>K0425</t>
  </si>
  <si>
    <t>BAR PER ESC PEMEX SECC 24 COL BELLAVISTA</t>
  </si>
  <si>
    <t>K0426</t>
  </si>
  <si>
    <t>BAR PER ESC GREGORIO TORRES QUINTERO CAR</t>
  </si>
  <si>
    <t>K0427</t>
  </si>
  <si>
    <t>BAR PER ESC 2004 AÑO D EDUC PRESCOLAR OB</t>
  </si>
  <si>
    <t>K0428</t>
  </si>
  <si>
    <t>BAR PER ESC JARDIN D NIÑOS SOR JUANA INE</t>
  </si>
  <si>
    <t>K0429</t>
  </si>
  <si>
    <t>BAR PER ESC SEC GENERAL EN COM VALTIERRI</t>
  </si>
  <si>
    <t>K0430</t>
  </si>
  <si>
    <t>BAR PER ESC BENITO JUAREZ COL SAN JOSE</t>
  </si>
  <si>
    <t>K0431</t>
  </si>
  <si>
    <t>OBRA COMPLEM CENTRO IMPULSO SOCIAL VALTIE</t>
  </si>
  <si>
    <t>K0432</t>
  </si>
  <si>
    <t>PAV C JUAN DE LA BARRERA ENTRE C ALVARO</t>
  </si>
  <si>
    <t>K0433</t>
  </si>
  <si>
    <t>PAV C HILARIO MEDINA TMO IGNACIO LOPEZ</t>
  </si>
  <si>
    <t>K0434</t>
  </si>
  <si>
    <t>PAV C MIGUEL HIDALGO / C 5 MAYO A PRIV D</t>
  </si>
  <si>
    <t>K0435</t>
  </si>
  <si>
    <t>PAV C PRIVA FRENTE A IGLESIA / C INDEPEN</t>
  </si>
  <si>
    <t>K0436</t>
  </si>
  <si>
    <t>PAV C MIGUEL HIDALGO / C DR MORA A C AMA</t>
  </si>
  <si>
    <t>K0437</t>
  </si>
  <si>
    <t>RE EN CAR VALLE D SANTIAGO TMO BLV DATIL</t>
  </si>
  <si>
    <t>K0438</t>
  </si>
  <si>
    <t>RE EN C LAZARO CARDENAS TMO D ACCESO COM</t>
  </si>
  <si>
    <t>K0439</t>
  </si>
  <si>
    <t>RE EN C JUAREZ TMO C OBREGON A C ABRAHAM</t>
  </si>
  <si>
    <t>K0440</t>
  </si>
  <si>
    <t>RE EN C EZEQUIEL ORDOÑEZ TMO D C ARBOL G</t>
  </si>
  <si>
    <t>K0441</t>
  </si>
  <si>
    <t>RE EN C ARBOL GRANDE TMO C TENIXTEPEC A</t>
  </si>
  <si>
    <t>K0442</t>
  </si>
  <si>
    <t>RE EN C RIO MADONTE TMO AV CAZADORA SUR</t>
  </si>
  <si>
    <t>K0443</t>
  </si>
  <si>
    <t>RE EN C SOL TMO C COMUNI NORTE A C OBELI</t>
  </si>
  <si>
    <t>K0444</t>
  </si>
  <si>
    <t>RE EN C PLURIPARTIDISTA TMO RINCONADA SA</t>
  </si>
  <si>
    <t>K0445</t>
  </si>
  <si>
    <t>RE EN C PANORAMA TMO PASEO DE LOS FUNDAD</t>
  </si>
  <si>
    <t>K0446</t>
  </si>
  <si>
    <t>RE EN C MONTE ATHOS TMO C PANORAMA A PAS</t>
  </si>
  <si>
    <t>K0447</t>
  </si>
  <si>
    <t>RE EN C RAMON LOPEZ VELARDE, TMO BLV MOR</t>
  </si>
  <si>
    <t>K0448</t>
  </si>
  <si>
    <t>RE EN C RUBEN DARIO TMO C RAMON LOPEZ VE</t>
  </si>
  <si>
    <t>K0449</t>
  </si>
  <si>
    <t>RE EN C FRANCISCO VILLA TMO C RAFAEL CAM</t>
  </si>
  <si>
    <t>K0450</t>
  </si>
  <si>
    <t>RE EN C 5 D MAYO TMO C JUAREZ A AV FAJA</t>
  </si>
  <si>
    <t>K0451</t>
  </si>
  <si>
    <t>RE EN C TOMASA ESTEVES TMO C MATAMOROS</t>
  </si>
  <si>
    <t>K0452</t>
  </si>
  <si>
    <t>RE EN C DIAGONAL EMILIANO ZAPATA TMO AV</t>
  </si>
  <si>
    <t>K0453</t>
  </si>
  <si>
    <t>RE EN C SOSTENES ROCHA TMO C FRANCISCO V</t>
  </si>
  <si>
    <t>K0454</t>
  </si>
  <si>
    <t>RE EN C SAN ANTONIO TMO C CARRANZA A C S</t>
  </si>
  <si>
    <t>K0455</t>
  </si>
  <si>
    <t>RE EN C PASEO D L PRIMAVERA TMO BLV CLOU</t>
  </si>
  <si>
    <t>K0456</t>
  </si>
  <si>
    <t>RE EN C PROGRESO TMO C CARRANZA A PUENTE</t>
  </si>
  <si>
    <t>K0457</t>
  </si>
  <si>
    <t>RE EN AV D TRABAJO TMO C PASAJERO A C AR</t>
  </si>
  <si>
    <t>K0458</t>
  </si>
  <si>
    <t>RE EN C RAFAEL CAMPUZANO TMO DIAGONAL EM</t>
  </si>
  <si>
    <t>K0459</t>
  </si>
  <si>
    <t>RE EN C JOSE VASCONSELOS TMO BLV FAJA DE</t>
  </si>
  <si>
    <t>K0460</t>
  </si>
  <si>
    <t>RE EN C LAZARO CARDENAS TMO C TOMASA ESTEV</t>
  </si>
  <si>
    <t>K0461</t>
  </si>
  <si>
    <t>RE EN C ABRAHAM GONZALEZ TMO C HIDALGO</t>
  </si>
  <si>
    <t>K0462</t>
  </si>
  <si>
    <t>RE EN C REVOLUCION TMO C OBREGON A C ABR</t>
  </si>
  <si>
    <t>K0463</t>
  </si>
  <si>
    <t>RE EN C RIVERA DL CANAL TMO AV VERACRUZ</t>
  </si>
  <si>
    <t>MUNICIPIO DE SALAMANCA, GUANAJUATO.
PROGRAGAMAS Y PROYECTOS DE INVERSIÓN
DEL 1 DE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</si>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</sst>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6" fillId="4" borderId="0" xfId="0" applyFont="1" applyFill="1" applyBorder="1" applyAlignment="1" applyProtection="1">
      <alignment horizontal="left" vertical="top" wrapText="1"/>
    </xf>
    <xf numFmtId="0" fontId="6" fillId="4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6" fillId="4" borderId="0" xfId="0" applyFont="1" applyFill="1" applyBorder="1" applyAlignment="1" applyProtection="1">
      <alignment horizontal="center" vertical="top" wrapText="1"/>
    </xf>
    <xf numFmtId="43" fontId="5" fillId="5" borderId="28" xfId="0" applyNumberFormat="1" applyFont="1" applyFill="1" applyBorder="1" applyAlignment="1" applyProtection="1">
      <alignment horizontal="right" vertical="center" wrapText="1"/>
    </xf>
    <xf numFmtId="9" fontId="5" fillId="5" borderId="28" xfId="2" applyFont="1" applyFill="1" applyBorder="1" applyAlignment="1" applyProtection="1">
      <alignment horizontal="center" vertical="top" wrapText="1"/>
    </xf>
    <xf numFmtId="9" fontId="5" fillId="5" borderId="29" xfId="2" applyFont="1" applyFill="1" applyBorder="1" applyAlignment="1" applyProtection="1">
      <alignment horizontal="center" vertical="top" wrapText="1"/>
    </xf>
    <xf numFmtId="43" fontId="5" fillId="6" borderId="28" xfId="0" applyNumberFormat="1" applyFont="1" applyFill="1" applyBorder="1" applyAlignment="1" applyProtection="1">
      <alignment horizontal="right" vertical="center" wrapText="1"/>
    </xf>
    <xf numFmtId="9" fontId="5" fillId="3" borderId="28" xfId="2" applyFont="1" applyFill="1" applyBorder="1" applyAlignment="1" applyProtection="1">
      <alignment horizontal="center" vertical="top" wrapText="1"/>
    </xf>
    <xf numFmtId="9" fontId="5" fillId="3" borderId="29" xfId="2" applyFont="1" applyFill="1" applyBorder="1" applyAlignment="1" applyProtection="1">
      <alignment horizontal="center" vertical="top" wrapText="1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left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44" fontId="6" fillId="0" borderId="0" xfId="1" applyFont="1" applyFill="1" applyBorder="1" applyAlignment="1" applyProtection="1">
      <alignment vertical="top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9" fontId="5" fillId="0" borderId="0" xfId="2" applyFont="1" applyFill="1" applyBorder="1" applyAlignment="1" applyProtection="1">
      <alignment horizontal="center" vertical="top" wrapText="1"/>
    </xf>
    <xf numFmtId="9" fontId="5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44" fontId="5" fillId="0" borderId="0" xfId="1" applyFont="1" applyFill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6" fillId="0" borderId="30" xfId="0" applyFont="1" applyFill="1" applyBorder="1" applyAlignment="1" applyProtection="1">
      <alignment horizontal="left" vertical="top" wrapText="1"/>
    </xf>
    <xf numFmtId="0" fontId="6" fillId="0" borderId="30" xfId="0" applyFont="1" applyFill="1" applyBorder="1" applyAlignment="1" applyProtection="1">
      <alignment horizontal="center" vertical="top" wrapText="1"/>
    </xf>
    <xf numFmtId="0" fontId="6" fillId="0" borderId="21" xfId="0" applyFont="1" applyFill="1" applyBorder="1" applyAlignment="1" applyProtection="1">
      <alignment horizontal="left" vertical="top" wrapText="1"/>
    </xf>
    <xf numFmtId="0" fontId="4" fillId="0" borderId="0" xfId="0" applyFont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6" borderId="28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5" borderId="14" xfId="0" applyFont="1" applyFill="1" applyBorder="1" applyAlignment="1" applyProtection="1">
      <alignment horizontal="left" vertical="center" wrapText="1"/>
    </xf>
    <xf numFmtId="0" fontId="5" fillId="5" borderId="28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7"/>
  <sheetViews>
    <sheetView tabSelected="1" topLeftCell="F1" workbookViewId="0">
      <selection activeCell="O225" sqref="O225"/>
    </sheetView>
  </sheetViews>
  <sheetFormatPr baseColWidth="10" defaultColWidth="11.42578125" defaultRowHeight="11.25" x14ac:dyDescent="0.2"/>
  <cols>
    <col min="1" max="1" width="1.85546875" style="40" customWidth="1"/>
    <col min="2" max="2" width="9" style="40" customWidth="1"/>
    <col min="3" max="3" width="4.5703125" style="40" customWidth="1"/>
    <col min="4" max="4" width="44" style="40" bestFit="1" customWidth="1"/>
    <col min="5" max="5" width="10.140625" style="49" customWidth="1"/>
    <col min="6" max="6" width="42.85546875" style="40" customWidth="1"/>
    <col min="7" max="7" width="13.140625" style="40" bestFit="1" customWidth="1"/>
    <col min="8" max="10" width="14.140625" style="40" bestFit="1" customWidth="1"/>
    <col min="11" max="11" width="13.140625" style="40" bestFit="1" customWidth="1"/>
    <col min="12" max="12" width="9.85546875" style="40" customWidth="1"/>
    <col min="13" max="13" width="9.7109375" style="40" customWidth="1"/>
    <col min="14" max="256" width="11.42578125" style="40"/>
    <col min="257" max="257" width="1.85546875" style="40" customWidth="1"/>
    <col min="258" max="258" width="9" style="40" customWidth="1"/>
    <col min="259" max="259" width="4.5703125" style="40" customWidth="1"/>
    <col min="260" max="260" width="44" style="40" bestFit="1" customWidth="1"/>
    <col min="261" max="261" width="10.140625" style="40" customWidth="1"/>
    <col min="262" max="262" width="42.85546875" style="40" customWidth="1"/>
    <col min="263" max="265" width="11.7109375" style="40" bestFit="1" customWidth="1"/>
    <col min="266" max="267" width="11.5703125" style="40" bestFit="1" customWidth="1"/>
    <col min="268" max="268" width="9.85546875" style="40" customWidth="1"/>
    <col min="269" max="269" width="9.7109375" style="40" customWidth="1"/>
    <col min="270" max="512" width="11.42578125" style="40"/>
    <col min="513" max="513" width="1.85546875" style="40" customWidth="1"/>
    <col min="514" max="514" width="9" style="40" customWidth="1"/>
    <col min="515" max="515" width="4.5703125" style="40" customWidth="1"/>
    <col min="516" max="516" width="44" style="40" bestFit="1" customWidth="1"/>
    <col min="517" max="517" width="10.140625" style="40" customWidth="1"/>
    <col min="518" max="518" width="42.85546875" style="40" customWidth="1"/>
    <col min="519" max="521" width="11.7109375" style="40" bestFit="1" customWidth="1"/>
    <col min="522" max="523" width="11.5703125" style="40" bestFit="1" customWidth="1"/>
    <col min="524" max="524" width="9.85546875" style="40" customWidth="1"/>
    <col min="525" max="525" width="9.7109375" style="40" customWidth="1"/>
    <col min="526" max="768" width="11.42578125" style="40"/>
    <col min="769" max="769" width="1.85546875" style="40" customWidth="1"/>
    <col min="770" max="770" width="9" style="40" customWidth="1"/>
    <col min="771" max="771" width="4.5703125" style="40" customWidth="1"/>
    <col min="772" max="772" width="44" style="40" bestFit="1" customWidth="1"/>
    <col min="773" max="773" width="10.140625" style="40" customWidth="1"/>
    <col min="774" max="774" width="42.85546875" style="40" customWidth="1"/>
    <col min="775" max="777" width="11.7109375" style="40" bestFit="1" customWidth="1"/>
    <col min="778" max="779" width="11.5703125" style="40" bestFit="1" customWidth="1"/>
    <col min="780" max="780" width="9.85546875" style="40" customWidth="1"/>
    <col min="781" max="781" width="9.7109375" style="40" customWidth="1"/>
    <col min="782" max="1024" width="11.42578125" style="40"/>
    <col min="1025" max="1025" width="1.85546875" style="40" customWidth="1"/>
    <col min="1026" max="1026" width="9" style="40" customWidth="1"/>
    <col min="1027" max="1027" width="4.5703125" style="40" customWidth="1"/>
    <col min="1028" max="1028" width="44" style="40" bestFit="1" customWidth="1"/>
    <col min="1029" max="1029" width="10.140625" style="40" customWidth="1"/>
    <col min="1030" max="1030" width="42.85546875" style="40" customWidth="1"/>
    <col min="1031" max="1033" width="11.7109375" style="40" bestFit="1" customWidth="1"/>
    <col min="1034" max="1035" width="11.5703125" style="40" bestFit="1" customWidth="1"/>
    <col min="1036" max="1036" width="9.85546875" style="40" customWidth="1"/>
    <col min="1037" max="1037" width="9.7109375" style="40" customWidth="1"/>
    <col min="1038" max="1280" width="11.42578125" style="40"/>
    <col min="1281" max="1281" width="1.85546875" style="40" customWidth="1"/>
    <col min="1282" max="1282" width="9" style="40" customWidth="1"/>
    <col min="1283" max="1283" width="4.5703125" style="40" customWidth="1"/>
    <col min="1284" max="1284" width="44" style="40" bestFit="1" customWidth="1"/>
    <col min="1285" max="1285" width="10.140625" style="40" customWidth="1"/>
    <col min="1286" max="1286" width="42.85546875" style="40" customWidth="1"/>
    <col min="1287" max="1289" width="11.7109375" style="40" bestFit="1" customWidth="1"/>
    <col min="1290" max="1291" width="11.5703125" style="40" bestFit="1" customWidth="1"/>
    <col min="1292" max="1292" width="9.85546875" style="40" customWidth="1"/>
    <col min="1293" max="1293" width="9.7109375" style="40" customWidth="1"/>
    <col min="1294" max="1536" width="11.42578125" style="40"/>
    <col min="1537" max="1537" width="1.85546875" style="40" customWidth="1"/>
    <col min="1538" max="1538" width="9" style="40" customWidth="1"/>
    <col min="1539" max="1539" width="4.5703125" style="40" customWidth="1"/>
    <col min="1540" max="1540" width="44" style="40" bestFit="1" customWidth="1"/>
    <col min="1541" max="1541" width="10.140625" style="40" customWidth="1"/>
    <col min="1542" max="1542" width="42.85546875" style="40" customWidth="1"/>
    <col min="1543" max="1545" width="11.7109375" style="40" bestFit="1" customWidth="1"/>
    <col min="1546" max="1547" width="11.5703125" style="40" bestFit="1" customWidth="1"/>
    <col min="1548" max="1548" width="9.85546875" style="40" customWidth="1"/>
    <col min="1549" max="1549" width="9.7109375" style="40" customWidth="1"/>
    <col min="1550" max="1792" width="11.42578125" style="40"/>
    <col min="1793" max="1793" width="1.85546875" style="40" customWidth="1"/>
    <col min="1794" max="1794" width="9" style="40" customWidth="1"/>
    <col min="1795" max="1795" width="4.5703125" style="40" customWidth="1"/>
    <col min="1796" max="1796" width="44" style="40" bestFit="1" customWidth="1"/>
    <col min="1797" max="1797" width="10.140625" style="40" customWidth="1"/>
    <col min="1798" max="1798" width="42.85546875" style="40" customWidth="1"/>
    <col min="1799" max="1801" width="11.7109375" style="40" bestFit="1" customWidth="1"/>
    <col min="1802" max="1803" width="11.5703125" style="40" bestFit="1" customWidth="1"/>
    <col min="1804" max="1804" width="9.85546875" style="40" customWidth="1"/>
    <col min="1805" max="1805" width="9.7109375" style="40" customWidth="1"/>
    <col min="1806" max="2048" width="11.42578125" style="40"/>
    <col min="2049" max="2049" width="1.85546875" style="40" customWidth="1"/>
    <col min="2050" max="2050" width="9" style="40" customWidth="1"/>
    <col min="2051" max="2051" width="4.5703125" style="40" customWidth="1"/>
    <col min="2052" max="2052" width="44" style="40" bestFit="1" customWidth="1"/>
    <col min="2053" max="2053" width="10.140625" style="40" customWidth="1"/>
    <col min="2054" max="2054" width="42.85546875" style="40" customWidth="1"/>
    <col min="2055" max="2057" width="11.7109375" style="40" bestFit="1" customWidth="1"/>
    <col min="2058" max="2059" width="11.5703125" style="40" bestFit="1" customWidth="1"/>
    <col min="2060" max="2060" width="9.85546875" style="40" customWidth="1"/>
    <col min="2061" max="2061" width="9.7109375" style="40" customWidth="1"/>
    <col min="2062" max="2304" width="11.42578125" style="40"/>
    <col min="2305" max="2305" width="1.85546875" style="40" customWidth="1"/>
    <col min="2306" max="2306" width="9" style="40" customWidth="1"/>
    <col min="2307" max="2307" width="4.5703125" style="40" customWidth="1"/>
    <col min="2308" max="2308" width="44" style="40" bestFit="1" customWidth="1"/>
    <col min="2309" max="2309" width="10.140625" style="40" customWidth="1"/>
    <col min="2310" max="2310" width="42.85546875" style="40" customWidth="1"/>
    <col min="2311" max="2313" width="11.7109375" style="40" bestFit="1" customWidth="1"/>
    <col min="2314" max="2315" width="11.5703125" style="40" bestFit="1" customWidth="1"/>
    <col min="2316" max="2316" width="9.85546875" style="40" customWidth="1"/>
    <col min="2317" max="2317" width="9.7109375" style="40" customWidth="1"/>
    <col min="2318" max="2560" width="11.42578125" style="40"/>
    <col min="2561" max="2561" width="1.85546875" style="40" customWidth="1"/>
    <col min="2562" max="2562" width="9" style="40" customWidth="1"/>
    <col min="2563" max="2563" width="4.5703125" style="40" customWidth="1"/>
    <col min="2564" max="2564" width="44" style="40" bestFit="1" customWidth="1"/>
    <col min="2565" max="2565" width="10.140625" style="40" customWidth="1"/>
    <col min="2566" max="2566" width="42.85546875" style="40" customWidth="1"/>
    <col min="2567" max="2569" width="11.7109375" style="40" bestFit="1" customWidth="1"/>
    <col min="2570" max="2571" width="11.5703125" style="40" bestFit="1" customWidth="1"/>
    <col min="2572" max="2572" width="9.85546875" style="40" customWidth="1"/>
    <col min="2573" max="2573" width="9.7109375" style="40" customWidth="1"/>
    <col min="2574" max="2816" width="11.42578125" style="40"/>
    <col min="2817" max="2817" width="1.85546875" style="40" customWidth="1"/>
    <col min="2818" max="2818" width="9" style="40" customWidth="1"/>
    <col min="2819" max="2819" width="4.5703125" style="40" customWidth="1"/>
    <col min="2820" max="2820" width="44" style="40" bestFit="1" customWidth="1"/>
    <col min="2821" max="2821" width="10.140625" style="40" customWidth="1"/>
    <col min="2822" max="2822" width="42.85546875" style="40" customWidth="1"/>
    <col min="2823" max="2825" width="11.7109375" style="40" bestFit="1" customWidth="1"/>
    <col min="2826" max="2827" width="11.5703125" style="40" bestFit="1" customWidth="1"/>
    <col min="2828" max="2828" width="9.85546875" style="40" customWidth="1"/>
    <col min="2829" max="2829" width="9.7109375" style="40" customWidth="1"/>
    <col min="2830" max="3072" width="11.42578125" style="40"/>
    <col min="3073" max="3073" width="1.85546875" style="40" customWidth="1"/>
    <col min="3074" max="3074" width="9" style="40" customWidth="1"/>
    <col min="3075" max="3075" width="4.5703125" style="40" customWidth="1"/>
    <col min="3076" max="3076" width="44" style="40" bestFit="1" customWidth="1"/>
    <col min="3077" max="3077" width="10.140625" style="40" customWidth="1"/>
    <col min="3078" max="3078" width="42.85546875" style="40" customWidth="1"/>
    <col min="3079" max="3081" width="11.7109375" style="40" bestFit="1" customWidth="1"/>
    <col min="3082" max="3083" width="11.5703125" style="40" bestFit="1" customWidth="1"/>
    <col min="3084" max="3084" width="9.85546875" style="40" customWidth="1"/>
    <col min="3085" max="3085" width="9.7109375" style="40" customWidth="1"/>
    <col min="3086" max="3328" width="11.42578125" style="40"/>
    <col min="3329" max="3329" width="1.85546875" style="40" customWidth="1"/>
    <col min="3330" max="3330" width="9" style="40" customWidth="1"/>
    <col min="3331" max="3331" width="4.5703125" style="40" customWidth="1"/>
    <col min="3332" max="3332" width="44" style="40" bestFit="1" customWidth="1"/>
    <col min="3333" max="3333" width="10.140625" style="40" customWidth="1"/>
    <col min="3334" max="3334" width="42.85546875" style="40" customWidth="1"/>
    <col min="3335" max="3337" width="11.7109375" style="40" bestFit="1" customWidth="1"/>
    <col min="3338" max="3339" width="11.5703125" style="40" bestFit="1" customWidth="1"/>
    <col min="3340" max="3340" width="9.85546875" style="40" customWidth="1"/>
    <col min="3341" max="3341" width="9.7109375" style="40" customWidth="1"/>
    <col min="3342" max="3584" width="11.42578125" style="40"/>
    <col min="3585" max="3585" width="1.85546875" style="40" customWidth="1"/>
    <col min="3586" max="3586" width="9" style="40" customWidth="1"/>
    <col min="3587" max="3587" width="4.5703125" style="40" customWidth="1"/>
    <col min="3588" max="3588" width="44" style="40" bestFit="1" customWidth="1"/>
    <col min="3589" max="3589" width="10.140625" style="40" customWidth="1"/>
    <col min="3590" max="3590" width="42.85546875" style="40" customWidth="1"/>
    <col min="3591" max="3593" width="11.7109375" style="40" bestFit="1" customWidth="1"/>
    <col min="3594" max="3595" width="11.5703125" style="40" bestFit="1" customWidth="1"/>
    <col min="3596" max="3596" width="9.85546875" style="40" customWidth="1"/>
    <col min="3597" max="3597" width="9.7109375" style="40" customWidth="1"/>
    <col min="3598" max="3840" width="11.42578125" style="40"/>
    <col min="3841" max="3841" width="1.85546875" style="40" customWidth="1"/>
    <col min="3842" max="3842" width="9" style="40" customWidth="1"/>
    <col min="3843" max="3843" width="4.5703125" style="40" customWidth="1"/>
    <col min="3844" max="3844" width="44" style="40" bestFit="1" customWidth="1"/>
    <col min="3845" max="3845" width="10.140625" style="40" customWidth="1"/>
    <col min="3846" max="3846" width="42.85546875" style="40" customWidth="1"/>
    <col min="3847" max="3849" width="11.7109375" style="40" bestFit="1" customWidth="1"/>
    <col min="3850" max="3851" width="11.5703125" style="40" bestFit="1" customWidth="1"/>
    <col min="3852" max="3852" width="9.85546875" style="40" customWidth="1"/>
    <col min="3853" max="3853" width="9.7109375" style="40" customWidth="1"/>
    <col min="3854" max="4096" width="11.42578125" style="40"/>
    <col min="4097" max="4097" width="1.85546875" style="40" customWidth="1"/>
    <col min="4098" max="4098" width="9" style="40" customWidth="1"/>
    <col min="4099" max="4099" width="4.5703125" style="40" customWidth="1"/>
    <col min="4100" max="4100" width="44" style="40" bestFit="1" customWidth="1"/>
    <col min="4101" max="4101" width="10.140625" style="40" customWidth="1"/>
    <col min="4102" max="4102" width="42.85546875" style="40" customWidth="1"/>
    <col min="4103" max="4105" width="11.7109375" style="40" bestFit="1" customWidth="1"/>
    <col min="4106" max="4107" width="11.5703125" style="40" bestFit="1" customWidth="1"/>
    <col min="4108" max="4108" width="9.85546875" style="40" customWidth="1"/>
    <col min="4109" max="4109" width="9.7109375" style="40" customWidth="1"/>
    <col min="4110" max="4352" width="11.42578125" style="40"/>
    <col min="4353" max="4353" width="1.85546875" style="40" customWidth="1"/>
    <col min="4354" max="4354" width="9" style="40" customWidth="1"/>
    <col min="4355" max="4355" width="4.5703125" style="40" customWidth="1"/>
    <col min="4356" max="4356" width="44" style="40" bestFit="1" customWidth="1"/>
    <col min="4357" max="4357" width="10.140625" style="40" customWidth="1"/>
    <col min="4358" max="4358" width="42.85546875" style="40" customWidth="1"/>
    <col min="4359" max="4361" width="11.7109375" style="40" bestFit="1" customWidth="1"/>
    <col min="4362" max="4363" width="11.5703125" style="40" bestFit="1" customWidth="1"/>
    <col min="4364" max="4364" width="9.85546875" style="40" customWidth="1"/>
    <col min="4365" max="4365" width="9.7109375" style="40" customWidth="1"/>
    <col min="4366" max="4608" width="11.42578125" style="40"/>
    <col min="4609" max="4609" width="1.85546875" style="40" customWidth="1"/>
    <col min="4610" max="4610" width="9" style="40" customWidth="1"/>
    <col min="4611" max="4611" width="4.5703125" style="40" customWidth="1"/>
    <col min="4612" max="4612" width="44" style="40" bestFit="1" customWidth="1"/>
    <col min="4613" max="4613" width="10.140625" style="40" customWidth="1"/>
    <col min="4614" max="4614" width="42.85546875" style="40" customWidth="1"/>
    <col min="4615" max="4617" width="11.7109375" style="40" bestFit="1" customWidth="1"/>
    <col min="4618" max="4619" width="11.5703125" style="40" bestFit="1" customWidth="1"/>
    <col min="4620" max="4620" width="9.85546875" style="40" customWidth="1"/>
    <col min="4621" max="4621" width="9.7109375" style="40" customWidth="1"/>
    <col min="4622" max="4864" width="11.42578125" style="40"/>
    <col min="4865" max="4865" width="1.85546875" style="40" customWidth="1"/>
    <col min="4866" max="4866" width="9" style="40" customWidth="1"/>
    <col min="4867" max="4867" width="4.5703125" style="40" customWidth="1"/>
    <col min="4868" max="4868" width="44" style="40" bestFit="1" customWidth="1"/>
    <col min="4869" max="4869" width="10.140625" style="40" customWidth="1"/>
    <col min="4870" max="4870" width="42.85546875" style="40" customWidth="1"/>
    <col min="4871" max="4873" width="11.7109375" style="40" bestFit="1" customWidth="1"/>
    <col min="4874" max="4875" width="11.5703125" style="40" bestFit="1" customWidth="1"/>
    <col min="4876" max="4876" width="9.85546875" style="40" customWidth="1"/>
    <col min="4877" max="4877" width="9.7109375" style="40" customWidth="1"/>
    <col min="4878" max="5120" width="11.42578125" style="40"/>
    <col min="5121" max="5121" width="1.85546875" style="40" customWidth="1"/>
    <col min="5122" max="5122" width="9" style="40" customWidth="1"/>
    <col min="5123" max="5123" width="4.5703125" style="40" customWidth="1"/>
    <col min="5124" max="5124" width="44" style="40" bestFit="1" customWidth="1"/>
    <col min="5125" max="5125" width="10.140625" style="40" customWidth="1"/>
    <col min="5126" max="5126" width="42.85546875" style="40" customWidth="1"/>
    <col min="5127" max="5129" width="11.7109375" style="40" bestFit="1" customWidth="1"/>
    <col min="5130" max="5131" width="11.5703125" style="40" bestFit="1" customWidth="1"/>
    <col min="5132" max="5132" width="9.85546875" style="40" customWidth="1"/>
    <col min="5133" max="5133" width="9.7109375" style="40" customWidth="1"/>
    <col min="5134" max="5376" width="11.42578125" style="40"/>
    <col min="5377" max="5377" width="1.85546875" style="40" customWidth="1"/>
    <col min="5378" max="5378" width="9" style="40" customWidth="1"/>
    <col min="5379" max="5379" width="4.5703125" style="40" customWidth="1"/>
    <col min="5380" max="5380" width="44" style="40" bestFit="1" customWidth="1"/>
    <col min="5381" max="5381" width="10.140625" style="40" customWidth="1"/>
    <col min="5382" max="5382" width="42.85546875" style="40" customWidth="1"/>
    <col min="5383" max="5385" width="11.7109375" style="40" bestFit="1" customWidth="1"/>
    <col min="5386" max="5387" width="11.5703125" style="40" bestFit="1" customWidth="1"/>
    <col min="5388" max="5388" width="9.85546875" style="40" customWidth="1"/>
    <col min="5389" max="5389" width="9.7109375" style="40" customWidth="1"/>
    <col min="5390" max="5632" width="11.42578125" style="40"/>
    <col min="5633" max="5633" width="1.85546875" style="40" customWidth="1"/>
    <col min="5634" max="5634" width="9" style="40" customWidth="1"/>
    <col min="5635" max="5635" width="4.5703125" style="40" customWidth="1"/>
    <col min="5636" max="5636" width="44" style="40" bestFit="1" customWidth="1"/>
    <col min="5637" max="5637" width="10.140625" style="40" customWidth="1"/>
    <col min="5638" max="5638" width="42.85546875" style="40" customWidth="1"/>
    <col min="5639" max="5641" width="11.7109375" style="40" bestFit="1" customWidth="1"/>
    <col min="5642" max="5643" width="11.5703125" style="40" bestFit="1" customWidth="1"/>
    <col min="5644" max="5644" width="9.85546875" style="40" customWidth="1"/>
    <col min="5645" max="5645" width="9.7109375" style="40" customWidth="1"/>
    <col min="5646" max="5888" width="11.42578125" style="40"/>
    <col min="5889" max="5889" width="1.85546875" style="40" customWidth="1"/>
    <col min="5890" max="5890" width="9" style="40" customWidth="1"/>
    <col min="5891" max="5891" width="4.5703125" style="40" customWidth="1"/>
    <col min="5892" max="5892" width="44" style="40" bestFit="1" customWidth="1"/>
    <col min="5893" max="5893" width="10.140625" style="40" customWidth="1"/>
    <col min="5894" max="5894" width="42.85546875" style="40" customWidth="1"/>
    <col min="5895" max="5897" width="11.7109375" style="40" bestFit="1" customWidth="1"/>
    <col min="5898" max="5899" width="11.5703125" style="40" bestFit="1" customWidth="1"/>
    <col min="5900" max="5900" width="9.85546875" style="40" customWidth="1"/>
    <col min="5901" max="5901" width="9.7109375" style="40" customWidth="1"/>
    <col min="5902" max="6144" width="11.42578125" style="40"/>
    <col min="6145" max="6145" width="1.85546875" style="40" customWidth="1"/>
    <col min="6146" max="6146" width="9" style="40" customWidth="1"/>
    <col min="6147" max="6147" width="4.5703125" style="40" customWidth="1"/>
    <col min="6148" max="6148" width="44" style="40" bestFit="1" customWidth="1"/>
    <col min="6149" max="6149" width="10.140625" style="40" customWidth="1"/>
    <col min="6150" max="6150" width="42.85546875" style="40" customWidth="1"/>
    <col min="6151" max="6153" width="11.7109375" style="40" bestFit="1" customWidth="1"/>
    <col min="6154" max="6155" width="11.5703125" style="40" bestFit="1" customWidth="1"/>
    <col min="6156" max="6156" width="9.85546875" style="40" customWidth="1"/>
    <col min="6157" max="6157" width="9.7109375" style="40" customWidth="1"/>
    <col min="6158" max="6400" width="11.42578125" style="40"/>
    <col min="6401" max="6401" width="1.85546875" style="40" customWidth="1"/>
    <col min="6402" max="6402" width="9" style="40" customWidth="1"/>
    <col min="6403" max="6403" width="4.5703125" style="40" customWidth="1"/>
    <col min="6404" max="6404" width="44" style="40" bestFit="1" customWidth="1"/>
    <col min="6405" max="6405" width="10.140625" style="40" customWidth="1"/>
    <col min="6406" max="6406" width="42.85546875" style="40" customWidth="1"/>
    <col min="6407" max="6409" width="11.7109375" style="40" bestFit="1" customWidth="1"/>
    <col min="6410" max="6411" width="11.5703125" style="40" bestFit="1" customWidth="1"/>
    <col min="6412" max="6412" width="9.85546875" style="40" customWidth="1"/>
    <col min="6413" max="6413" width="9.7109375" style="40" customWidth="1"/>
    <col min="6414" max="6656" width="11.42578125" style="40"/>
    <col min="6657" max="6657" width="1.85546875" style="40" customWidth="1"/>
    <col min="6658" max="6658" width="9" style="40" customWidth="1"/>
    <col min="6659" max="6659" width="4.5703125" style="40" customWidth="1"/>
    <col min="6660" max="6660" width="44" style="40" bestFit="1" customWidth="1"/>
    <col min="6661" max="6661" width="10.140625" style="40" customWidth="1"/>
    <col min="6662" max="6662" width="42.85546875" style="40" customWidth="1"/>
    <col min="6663" max="6665" width="11.7109375" style="40" bestFit="1" customWidth="1"/>
    <col min="6666" max="6667" width="11.5703125" style="40" bestFit="1" customWidth="1"/>
    <col min="6668" max="6668" width="9.85546875" style="40" customWidth="1"/>
    <col min="6669" max="6669" width="9.7109375" style="40" customWidth="1"/>
    <col min="6670" max="6912" width="11.42578125" style="40"/>
    <col min="6913" max="6913" width="1.85546875" style="40" customWidth="1"/>
    <col min="6914" max="6914" width="9" style="40" customWidth="1"/>
    <col min="6915" max="6915" width="4.5703125" style="40" customWidth="1"/>
    <col min="6916" max="6916" width="44" style="40" bestFit="1" customWidth="1"/>
    <col min="6917" max="6917" width="10.140625" style="40" customWidth="1"/>
    <col min="6918" max="6918" width="42.85546875" style="40" customWidth="1"/>
    <col min="6919" max="6921" width="11.7109375" style="40" bestFit="1" customWidth="1"/>
    <col min="6922" max="6923" width="11.5703125" style="40" bestFit="1" customWidth="1"/>
    <col min="6924" max="6924" width="9.85546875" style="40" customWidth="1"/>
    <col min="6925" max="6925" width="9.7109375" style="40" customWidth="1"/>
    <col min="6926" max="7168" width="11.42578125" style="40"/>
    <col min="7169" max="7169" width="1.85546875" style="40" customWidth="1"/>
    <col min="7170" max="7170" width="9" style="40" customWidth="1"/>
    <col min="7171" max="7171" width="4.5703125" style="40" customWidth="1"/>
    <col min="7172" max="7172" width="44" style="40" bestFit="1" customWidth="1"/>
    <col min="7173" max="7173" width="10.140625" style="40" customWidth="1"/>
    <col min="7174" max="7174" width="42.85546875" style="40" customWidth="1"/>
    <col min="7175" max="7177" width="11.7109375" style="40" bestFit="1" customWidth="1"/>
    <col min="7178" max="7179" width="11.5703125" style="40" bestFit="1" customWidth="1"/>
    <col min="7180" max="7180" width="9.85546875" style="40" customWidth="1"/>
    <col min="7181" max="7181" width="9.7109375" style="40" customWidth="1"/>
    <col min="7182" max="7424" width="11.42578125" style="40"/>
    <col min="7425" max="7425" width="1.85546875" style="40" customWidth="1"/>
    <col min="7426" max="7426" width="9" style="40" customWidth="1"/>
    <col min="7427" max="7427" width="4.5703125" style="40" customWidth="1"/>
    <col min="7428" max="7428" width="44" style="40" bestFit="1" customWidth="1"/>
    <col min="7429" max="7429" width="10.140625" style="40" customWidth="1"/>
    <col min="7430" max="7430" width="42.85546875" style="40" customWidth="1"/>
    <col min="7431" max="7433" width="11.7109375" style="40" bestFit="1" customWidth="1"/>
    <col min="7434" max="7435" width="11.5703125" style="40" bestFit="1" customWidth="1"/>
    <col min="7436" max="7436" width="9.85546875" style="40" customWidth="1"/>
    <col min="7437" max="7437" width="9.7109375" style="40" customWidth="1"/>
    <col min="7438" max="7680" width="11.42578125" style="40"/>
    <col min="7681" max="7681" width="1.85546875" style="40" customWidth="1"/>
    <col min="7682" max="7682" width="9" style="40" customWidth="1"/>
    <col min="7683" max="7683" width="4.5703125" style="40" customWidth="1"/>
    <col min="7684" max="7684" width="44" style="40" bestFit="1" customWidth="1"/>
    <col min="7685" max="7685" width="10.140625" style="40" customWidth="1"/>
    <col min="7686" max="7686" width="42.85546875" style="40" customWidth="1"/>
    <col min="7687" max="7689" width="11.7109375" style="40" bestFit="1" customWidth="1"/>
    <col min="7690" max="7691" width="11.5703125" style="40" bestFit="1" customWidth="1"/>
    <col min="7692" max="7692" width="9.85546875" style="40" customWidth="1"/>
    <col min="7693" max="7693" width="9.7109375" style="40" customWidth="1"/>
    <col min="7694" max="7936" width="11.42578125" style="40"/>
    <col min="7937" max="7937" width="1.85546875" style="40" customWidth="1"/>
    <col min="7938" max="7938" width="9" style="40" customWidth="1"/>
    <col min="7939" max="7939" width="4.5703125" style="40" customWidth="1"/>
    <col min="7940" max="7940" width="44" style="40" bestFit="1" customWidth="1"/>
    <col min="7941" max="7941" width="10.140625" style="40" customWidth="1"/>
    <col min="7942" max="7942" width="42.85546875" style="40" customWidth="1"/>
    <col min="7943" max="7945" width="11.7109375" style="40" bestFit="1" customWidth="1"/>
    <col min="7946" max="7947" width="11.5703125" style="40" bestFit="1" customWidth="1"/>
    <col min="7948" max="7948" width="9.85546875" style="40" customWidth="1"/>
    <col min="7949" max="7949" width="9.7109375" style="40" customWidth="1"/>
    <col min="7950" max="8192" width="11.42578125" style="40"/>
    <col min="8193" max="8193" width="1.85546875" style="40" customWidth="1"/>
    <col min="8194" max="8194" width="9" style="40" customWidth="1"/>
    <col min="8195" max="8195" width="4.5703125" style="40" customWidth="1"/>
    <col min="8196" max="8196" width="44" style="40" bestFit="1" customWidth="1"/>
    <col min="8197" max="8197" width="10.140625" style="40" customWidth="1"/>
    <col min="8198" max="8198" width="42.85546875" style="40" customWidth="1"/>
    <col min="8199" max="8201" width="11.7109375" style="40" bestFit="1" customWidth="1"/>
    <col min="8202" max="8203" width="11.5703125" style="40" bestFit="1" customWidth="1"/>
    <col min="8204" max="8204" width="9.85546875" style="40" customWidth="1"/>
    <col min="8205" max="8205" width="9.7109375" style="40" customWidth="1"/>
    <col min="8206" max="8448" width="11.42578125" style="40"/>
    <col min="8449" max="8449" width="1.85546875" style="40" customWidth="1"/>
    <col min="8450" max="8450" width="9" style="40" customWidth="1"/>
    <col min="8451" max="8451" width="4.5703125" style="40" customWidth="1"/>
    <col min="8452" max="8452" width="44" style="40" bestFit="1" customWidth="1"/>
    <col min="8453" max="8453" width="10.140625" style="40" customWidth="1"/>
    <col min="8454" max="8454" width="42.85546875" style="40" customWidth="1"/>
    <col min="8455" max="8457" width="11.7109375" style="40" bestFit="1" customWidth="1"/>
    <col min="8458" max="8459" width="11.5703125" style="40" bestFit="1" customWidth="1"/>
    <col min="8460" max="8460" width="9.85546875" style="40" customWidth="1"/>
    <col min="8461" max="8461" width="9.7109375" style="40" customWidth="1"/>
    <col min="8462" max="8704" width="11.42578125" style="40"/>
    <col min="8705" max="8705" width="1.85546875" style="40" customWidth="1"/>
    <col min="8706" max="8706" width="9" style="40" customWidth="1"/>
    <col min="8707" max="8707" width="4.5703125" style="40" customWidth="1"/>
    <col min="8708" max="8708" width="44" style="40" bestFit="1" customWidth="1"/>
    <col min="8709" max="8709" width="10.140625" style="40" customWidth="1"/>
    <col min="8710" max="8710" width="42.85546875" style="40" customWidth="1"/>
    <col min="8711" max="8713" width="11.7109375" style="40" bestFit="1" customWidth="1"/>
    <col min="8714" max="8715" width="11.5703125" style="40" bestFit="1" customWidth="1"/>
    <col min="8716" max="8716" width="9.85546875" style="40" customWidth="1"/>
    <col min="8717" max="8717" width="9.7109375" style="40" customWidth="1"/>
    <col min="8718" max="8960" width="11.42578125" style="40"/>
    <col min="8961" max="8961" width="1.85546875" style="40" customWidth="1"/>
    <col min="8962" max="8962" width="9" style="40" customWidth="1"/>
    <col min="8963" max="8963" width="4.5703125" style="40" customWidth="1"/>
    <col min="8964" max="8964" width="44" style="40" bestFit="1" customWidth="1"/>
    <col min="8965" max="8965" width="10.140625" style="40" customWidth="1"/>
    <col min="8966" max="8966" width="42.85546875" style="40" customWidth="1"/>
    <col min="8967" max="8969" width="11.7109375" style="40" bestFit="1" customWidth="1"/>
    <col min="8970" max="8971" width="11.5703125" style="40" bestFit="1" customWidth="1"/>
    <col min="8972" max="8972" width="9.85546875" style="40" customWidth="1"/>
    <col min="8973" max="8973" width="9.7109375" style="40" customWidth="1"/>
    <col min="8974" max="9216" width="11.42578125" style="40"/>
    <col min="9217" max="9217" width="1.85546875" style="40" customWidth="1"/>
    <col min="9218" max="9218" width="9" style="40" customWidth="1"/>
    <col min="9219" max="9219" width="4.5703125" style="40" customWidth="1"/>
    <col min="9220" max="9220" width="44" style="40" bestFit="1" customWidth="1"/>
    <col min="9221" max="9221" width="10.140625" style="40" customWidth="1"/>
    <col min="9222" max="9222" width="42.85546875" style="40" customWidth="1"/>
    <col min="9223" max="9225" width="11.7109375" style="40" bestFit="1" customWidth="1"/>
    <col min="9226" max="9227" width="11.5703125" style="40" bestFit="1" customWidth="1"/>
    <col min="9228" max="9228" width="9.85546875" style="40" customWidth="1"/>
    <col min="9229" max="9229" width="9.7109375" style="40" customWidth="1"/>
    <col min="9230" max="9472" width="11.42578125" style="40"/>
    <col min="9473" max="9473" width="1.85546875" style="40" customWidth="1"/>
    <col min="9474" max="9474" width="9" style="40" customWidth="1"/>
    <col min="9475" max="9475" width="4.5703125" style="40" customWidth="1"/>
    <col min="9476" max="9476" width="44" style="40" bestFit="1" customWidth="1"/>
    <col min="9477" max="9477" width="10.140625" style="40" customWidth="1"/>
    <col min="9478" max="9478" width="42.85546875" style="40" customWidth="1"/>
    <col min="9479" max="9481" width="11.7109375" style="40" bestFit="1" customWidth="1"/>
    <col min="9482" max="9483" width="11.5703125" style="40" bestFit="1" customWidth="1"/>
    <col min="9484" max="9484" width="9.85546875" style="40" customWidth="1"/>
    <col min="9485" max="9485" width="9.7109375" style="40" customWidth="1"/>
    <col min="9486" max="9728" width="11.42578125" style="40"/>
    <col min="9729" max="9729" width="1.85546875" style="40" customWidth="1"/>
    <col min="9730" max="9730" width="9" style="40" customWidth="1"/>
    <col min="9731" max="9731" width="4.5703125" style="40" customWidth="1"/>
    <col min="9732" max="9732" width="44" style="40" bestFit="1" customWidth="1"/>
    <col min="9733" max="9733" width="10.140625" style="40" customWidth="1"/>
    <col min="9734" max="9734" width="42.85546875" style="40" customWidth="1"/>
    <col min="9735" max="9737" width="11.7109375" style="40" bestFit="1" customWidth="1"/>
    <col min="9738" max="9739" width="11.5703125" style="40" bestFit="1" customWidth="1"/>
    <col min="9740" max="9740" width="9.85546875" style="40" customWidth="1"/>
    <col min="9741" max="9741" width="9.7109375" style="40" customWidth="1"/>
    <col min="9742" max="9984" width="11.42578125" style="40"/>
    <col min="9985" max="9985" width="1.85546875" style="40" customWidth="1"/>
    <col min="9986" max="9986" width="9" style="40" customWidth="1"/>
    <col min="9987" max="9987" width="4.5703125" style="40" customWidth="1"/>
    <col min="9988" max="9988" width="44" style="40" bestFit="1" customWidth="1"/>
    <col min="9989" max="9989" width="10.140625" style="40" customWidth="1"/>
    <col min="9990" max="9990" width="42.85546875" style="40" customWidth="1"/>
    <col min="9991" max="9993" width="11.7109375" style="40" bestFit="1" customWidth="1"/>
    <col min="9994" max="9995" width="11.5703125" style="40" bestFit="1" customWidth="1"/>
    <col min="9996" max="9996" width="9.85546875" style="40" customWidth="1"/>
    <col min="9997" max="9997" width="9.7109375" style="40" customWidth="1"/>
    <col min="9998" max="10240" width="11.42578125" style="40"/>
    <col min="10241" max="10241" width="1.85546875" style="40" customWidth="1"/>
    <col min="10242" max="10242" width="9" style="40" customWidth="1"/>
    <col min="10243" max="10243" width="4.5703125" style="40" customWidth="1"/>
    <col min="10244" max="10244" width="44" style="40" bestFit="1" customWidth="1"/>
    <col min="10245" max="10245" width="10.140625" style="40" customWidth="1"/>
    <col min="10246" max="10246" width="42.85546875" style="40" customWidth="1"/>
    <col min="10247" max="10249" width="11.7109375" style="40" bestFit="1" customWidth="1"/>
    <col min="10250" max="10251" width="11.5703125" style="40" bestFit="1" customWidth="1"/>
    <col min="10252" max="10252" width="9.85546875" style="40" customWidth="1"/>
    <col min="10253" max="10253" width="9.7109375" style="40" customWidth="1"/>
    <col min="10254" max="10496" width="11.42578125" style="40"/>
    <col min="10497" max="10497" width="1.85546875" style="40" customWidth="1"/>
    <col min="10498" max="10498" width="9" style="40" customWidth="1"/>
    <col min="10499" max="10499" width="4.5703125" style="40" customWidth="1"/>
    <col min="10500" max="10500" width="44" style="40" bestFit="1" customWidth="1"/>
    <col min="10501" max="10501" width="10.140625" style="40" customWidth="1"/>
    <col min="10502" max="10502" width="42.85546875" style="40" customWidth="1"/>
    <col min="10503" max="10505" width="11.7109375" style="40" bestFit="1" customWidth="1"/>
    <col min="10506" max="10507" width="11.5703125" style="40" bestFit="1" customWidth="1"/>
    <col min="10508" max="10508" width="9.85546875" style="40" customWidth="1"/>
    <col min="10509" max="10509" width="9.7109375" style="40" customWidth="1"/>
    <col min="10510" max="10752" width="11.42578125" style="40"/>
    <col min="10753" max="10753" width="1.85546875" style="40" customWidth="1"/>
    <col min="10754" max="10754" width="9" style="40" customWidth="1"/>
    <col min="10755" max="10755" width="4.5703125" style="40" customWidth="1"/>
    <col min="10756" max="10756" width="44" style="40" bestFit="1" customWidth="1"/>
    <col min="10757" max="10757" width="10.140625" style="40" customWidth="1"/>
    <col min="10758" max="10758" width="42.85546875" style="40" customWidth="1"/>
    <col min="10759" max="10761" width="11.7109375" style="40" bestFit="1" customWidth="1"/>
    <col min="10762" max="10763" width="11.5703125" style="40" bestFit="1" customWidth="1"/>
    <col min="10764" max="10764" width="9.85546875" style="40" customWidth="1"/>
    <col min="10765" max="10765" width="9.7109375" style="40" customWidth="1"/>
    <col min="10766" max="11008" width="11.42578125" style="40"/>
    <col min="11009" max="11009" width="1.85546875" style="40" customWidth="1"/>
    <col min="11010" max="11010" width="9" style="40" customWidth="1"/>
    <col min="11011" max="11011" width="4.5703125" style="40" customWidth="1"/>
    <col min="11012" max="11012" width="44" style="40" bestFit="1" customWidth="1"/>
    <col min="11013" max="11013" width="10.140625" style="40" customWidth="1"/>
    <col min="11014" max="11014" width="42.85546875" style="40" customWidth="1"/>
    <col min="11015" max="11017" width="11.7109375" style="40" bestFit="1" customWidth="1"/>
    <col min="11018" max="11019" width="11.5703125" style="40" bestFit="1" customWidth="1"/>
    <col min="11020" max="11020" width="9.85546875" style="40" customWidth="1"/>
    <col min="11021" max="11021" width="9.7109375" style="40" customWidth="1"/>
    <col min="11022" max="11264" width="11.42578125" style="40"/>
    <col min="11265" max="11265" width="1.85546875" style="40" customWidth="1"/>
    <col min="11266" max="11266" width="9" style="40" customWidth="1"/>
    <col min="11267" max="11267" width="4.5703125" style="40" customWidth="1"/>
    <col min="11268" max="11268" width="44" style="40" bestFit="1" customWidth="1"/>
    <col min="11269" max="11269" width="10.140625" style="40" customWidth="1"/>
    <col min="11270" max="11270" width="42.85546875" style="40" customWidth="1"/>
    <col min="11271" max="11273" width="11.7109375" style="40" bestFit="1" customWidth="1"/>
    <col min="11274" max="11275" width="11.5703125" style="40" bestFit="1" customWidth="1"/>
    <col min="11276" max="11276" width="9.85546875" style="40" customWidth="1"/>
    <col min="11277" max="11277" width="9.7109375" style="40" customWidth="1"/>
    <col min="11278" max="11520" width="11.42578125" style="40"/>
    <col min="11521" max="11521" width="1.85546875" style="40" customWidth="1"/>
    <col min="11522" max="11522" width="9" style="40" customWidth="1"/>
    <col min="11523" max="11523" width="4.5703125" style="40" customWidth="1"/>
    <col min="11524" max="11524" width="44" style="40" bestFit="1" customWidth="1"/>
    <col min="11525" max="11525" width="10.140625" style="40" customWidth="1"/>
    <col min="11526" max="11526" width="42.85546875" style="40" customWidth="1"/>
    <col min="11527" max="11529" width="11.7109375" style="40" bestFit="1" customWidth="1"/>
    <col min="11530" max="11531" width="11.5703125" style="40" bestFit="1" customWidth="1"/>
    <col min="11532" max="11532" width="9.85546875" style="40" customWidth="1"/>
    <col min="11533" max="11533" width="9.7109375" style="40" customWidth="1"/>
    <col min="11534" max="11776" width="11.42578125" style="40"/>
    <col min="11777" max="11777" width="1.85546875" style="40" customWidth="1"/>
    <col min="11778" max="11778" width="9" style="40" customWidth="1"/>
    <col min="11779" max="11779" width="4.5703125" style="40" customWidth="1"/>
    <col min="11780" max="11780" width="44" style="40" bestFit="1" customWidth="1"/>
    <col min="11781" max="11781" width="10.140625" style="40" customWidth="1"/>
    <col min="11782" max="11782" width="42.85546875" style="40" customWidth="1"/>
    <col min="11783" max="11785" width="11.7109375" style="40" bestFit="1" customWidth="1"/>
    <col min="11786" max="11787" width="11.5703125" style="40" bestFit="1" customWidth="1"/>
    <col min="11788" max="11788" width="9.85546875" style="40" customWidth="1"/>
    <col min="11789" max="11789" width="9.7109375" style="40" customWidth="1"/>
    <col min="11790" max="12032" width="11.42578125" style="40"/>
    <col min="12033" max="12033" width="1.85546875" style="40" customWidth="1"/>
    <col min="12034" max="12034" width="9" style="40" customWidth="1"/>
    <col min="12035" max="12035" width="4.5703125" style="40" customWidth="1"/>
    <col min="12036" max="12036" width="44" style="40" bestFit="1" customWidth="1"/>
    <col min="12037" max="12037" width="10.140625" style="40" customWidth="1"/>
    <col min="12038" max="12038" width="42.85546875" style="40" customWidth="1"/>
    <col min="12039" max="12041" width="11.7109375" style="40" bestFit="1" customWidth="1"/>
    <col min="12042" max="12043" width="11.5703125" style="40" bestFit="1" customWidth="1"/>
    <col min="12044" max="12044" width="9.85546875" style="40" customWidth="1"/>
    <col min="12045" max="12045" width="9.7109375" style="40" customWidth="1"/>
    <col min="12046" max="12288" width="11.42578125" style="40"/>
    <col min="12289" max="12289" width="1.85546875" style="40" customWidth="1"/>
    <col min="12290" max="12290" width="9" style="40" customWidth="1"/>
    <col min="12291" max="12291" width="4.5703125" style="40" customWidth="1"/>
    <col min="12292" max="12292" width="44" style="40" bestFit="1" customWidth="1"/>
    <col min="12293" max="12293" width="10.140625" style="40" customWidth="1"/>
    <col min="12294" max="12294" width="42.85546875" style="40" customWidth="1"/>
    <col min="12295" max="12297" width="11.7109375" style="40" bestFit="1" customWidth="1"/>
    <col min="12298" max="12299" width="11.5703125" style="40" bestFit="1" customWidth="1"/>
    <col min="12300" max="12300" width="9.85546875" style="40" customWidth="1"/>
    <col min="12301" max="12301" width="9.7109375" style="40" customWidth="1"/>
    <col min="12302" max="12544" width="11.42578125" style="40"/>
    <col min="12545" max="12545" width="1.85546875" style="40" customWidth="1"/>
    <col min="12546" max="12546" width="9" style="40" customWidth="1"/>
    <col min="12547" max="12547" width="4.5703125" style="40" customWidth="1"/>
    <col min="12548" max="12548" width="44" style="40" bestFit="1" customWidth="1"/>
    <col min="12549" max="12549" width="10.140625" style="40" customWidth="1"/>
    <col min="12550" max="12550" width="42.85546875" style="40" customWidth="1"/>
    <col min="12551" max="12553" width="11.7109375" style="40" bestFit="1" customWidth="1"/>
    <col min="12554" max="12555" width="11.5703125" style="40" bestFit="1" customWidth="1"/>
    <col min="12556" max="12556" width="9.85546875" style="40" customWidth="1"/>
    <col min="12557" max="12557" width="9.7109375" style="40" customWidth="1"/>
    <col min="12558" max="12800" width="11.42578125" style="40"/>
    <col min="12801" max="12801" width="1.85546875" style="40" customWidth="1"/>
    <col min="12802" max="12802" width="9" style="40" customWidth="1"/>
    <col min="12803" max="12803" width="4.5703125" style="40" customWidth="1"/>
    <col min="12804" max="12804" width="44" style="40" bestFit="1" customWidth="1"/>
    <col min="12805" max="12805" width="10.140625" style="40" customWidth="1"/>
    <col min="12806" max="12806" width="42.85546875" style="40" customWidth="1"/>
    <col min="12807" max="12809" width="11.7109375" style="40" bestFit="1" customWidth="1"/>
    <col min="12810" max="12811" width="11.5703125" style="40" bestFit="1" customWidth="1"/>
    <col min="12812" max="12812" width="9.85546875" style="40" customWidth="1"/>
    <col min="12813" max="12813" width="9.7109375" style="40" customWidth="1"/>
    <col min="12814" max="13056" width="11.42578125" style="40"/>
    <col min="13057" max="13057" width="1.85546875" style="40" customWidth="1"/>
    <col min="13058" max="13058" width="9" style="40" customWidth="1"/>
    <col min="13059" max="13059" width="4.5703125" style="40" customWidth="1"/>
    <col min="13060" max="13060" width="44" style="40" bestFit="1" customWidth="1"/>
    <col min="13061" max="13061" width="10.140625" style="40" customWidth="1"/>
    <col min="13062" max="13062" width="42.85546875" style="40" customWidth="1"/>
    <col min="13063" max="13065" width="11.7109375" style="40" bestFit="1" customWidth="1"/>
    <col min="13066" max="13067" width="11.5703125" style="40" bestFit="1" customWidth="1"/>
    <col min="13068" max="13068" width="9.85546875" style="40" customWidth="1"/>
    <col min="13069" max="13069" width="9.7109375" style="40" customWidth="1"/>
    <col min="13070" max="13312" width="11.42578125" style="40"/>
    <col min="13313" max="13313" width="1.85546875" style="40" customWidth="1"/>
    <col min="13314" max="13314" width="9" style="40" customWidth="1"/>
    <col min="13315" max="13315" width="4.5703125" style="40" customWidth="1"/>
    <col min="13316" max="13316" width="44" style="40" bestFit="1" customWidth="1"/>
    <col min="13317" max="13317" width="10.140625" style="40" customWidth="1"/>
    <col min="13318" max="13318" width="42.85546875" style="40" customWidth="1"/>
    <col min="13319" max="13321" width="11.7109375" style="40" bestFit="1" customWidth="1"/>
    <col min="13322" max="13323" width="11.5703125" style="40" bestFit="1" customWidth="1"/>
    <col min="13324" max="13324" width="9.85546875" style="40" customWidth="1"/>
    <col min="13325" max="13325" width="9.7109375" style="40" customWidth="1"/>
    <col min="13326" max="13568" width="11.42578125" style="40"/>
    <col min="13569" max="13569" width="1.85546875" style="40" customWidth="1"/>
    <col min="13570" max="13570" width="9" style="40" customWidth="1"/>
    <col min="13571" max="13571" width="4.5703125" style="40" customWidth="1"/>
    <col min="13572" max="13572" width="44" style="40" bestFit="1" customWidth="1"/>
    <col min="13573" max="13573" width="10.140625" style="40" customWidth="1"/>
    <col min="13574" max="13574" width="42.85546875" style="40" customWidth="1"/>
    <col min="13575" max="13577" width="11.7109375" style="40" bestFit="1" customWidth="1"/>
    <col min="13578" max="13579" width="11.5703125" style="40" bestFit="1" customWidth="1"/>
    <col min="13580" max="13580" width="9.85546875" style="40" customWidth="1"/>
    <col min="13581" max="13581" width="9.7109375" style="40" customWidth="1"/>
    <col min="13582" max="13824" width="11.42578125" style="40"/>
    <col min="13825" max="13825" width="1.85546875" style="40" customWidth="1"/>
    <col min="13826" max="13826" width="9" style="40" customWidth="1"/>
    <col min="13827" max="13827" width="4.5703125" style="40" customWidth="1"/>
    <col min="13828" max="13828" width="44" style="40" bestFit="1" customWidth="1"/>
    <col min="13829" max="13829" width="10.140625" style="40" customWidth="1"/>
    <col min="13830" max="13830" width="42.85546875" style="40" customWidth="1"/>
    <col min="13831" max="13833" width="11.7109375" style="40" bestFit="1" customWidth="1"/>
    <col min="13834" max="13835" width="11.5703125" style="40" bestFit="1" customWidth="1"/>
    <col min="13836" max="13836" width="9.85546875" style="40" customWidth="1"/>
    <col min="13837" max="13837" width="9.7109375" style="40" customWidth="1"/>
    <col min="13838" max="14080" width="11.42578125" style="40"/>
    <col min="14081" max="14081" width="1.85546875" style="40" customWidth="1"/>
    <col min="14082" max="14082" width="9" style="40" customWidth="1"/>
    <col min="14083" max="14083" width="4.5703125" style="40" customWidth="1"/>
    <col min="14084" max="14084" width="44" style="40" bestFit="1" customWidth="1"/>
    <col min="14085" max="14085" width="10.140625" style="40" customWidth="1"/>
    <col min="14086" max="14086" width="42.85546875" style="40" customWidth="1"/>
    <col min="14087" max="14089" width="11.7109375" style="40" bestFit="1" customWidth="1"/>
    <col min="14090" max="14091" width="11.5703125" style="40" bestFit="1" customWidth="1"/>
    <col min="14092" max="14092" width="9.85546875" style="40" customWidth="1"/>
    <col min="14093" max="14093" width="9.7109375" style="40" customWidth="1"/>
    <col min="14094" max="14336" width="11.42578125" style="40"/>
    <col min="14337" max="14337" width="1.85546875" style="40" customWidth="1"/>
    <col min="14338" max="14338" width="9" style="40" customWidth="1"/>
    <col min="14339" max="14339" width="4.5703125" style="40" customWidth="1"/>
    <col min="14340" max="14340" width="44" style="40" bestFit="1" customWidth="1"/>
    <col min="14341" max="14341" width="10.140625" style="40" customWidth="1"/>
    <col min="14342" max="14342" width="42.85546875" style="40" customWidth="1"/>
    <col min="14343" max="14345" width="11.7109375" style="40" bestFit="1" customWidth="1"/>
    <col min="14346" max="14347" width="11.5703125" style="40" bestFit="1" customWidth="1"/>
    <col min="14348" max="14348" width="9.85546875" style="40" customWidth="1"/>
    <col min="14349" max="14349" width="9.7109375" style="40" customWidth="1"/>
    <col min="14350" max="14592" width="11.42578125" style="40"/>
    <col min="14593" max="14593" width="1.85546875" style="40" customWidth="1"/>
    <col min="14594" max="14594" width="9" style="40" customWidth="1"/>
    <col min="14595" max="14595" width="4.5703125" style="40" customWidth="1"/>
    <col min="14596" max="14596" width="44" style="40" bestFit="1" customWidth="1"/>
    <col min="14597" max="14597" width="10.140625" style="40" customWidth="1"/>
    <col min="14598" max="14598" width="42.85546875" style="40" customWidth="1"/>
    <col min="14599" max="14601" width="11.7109375" style="40" bestFit="1" customWidth="1"/>
    <col min="14602" max="14603" width="11.5703125" style="40" bestFit="1" customWidth="1"/>
    <col min="14604" max="14604" width="9.85546875" style="40" customWidth="1"/>
    <col min="14605" max="14605" width="9.7109375" style="40" customWidth="1"/>
    <col min="14606" max="14848" width="11.42578125" style="40"/>
    <col min="14849" max="14849" width="1.85546875" style="40" customWidth="1"/>
    <col min="14850" max="14850" width="9" style="40" customWidth="1"/>
    <col min="14851" max="14851" width="4.5703125" style="40" customWidth="1"/>
    <col min="14852" max="14852" width="44" style="40" bestFit="1" customWidth="1"/>
    <col min="14853" max="14853" width="10.140625" style="40" customWidth="1"/>
    <col min="14854" max="14854" width="42.85546875" style="40" customWidth="1"/>
    <col min="14855" max="14857" width="11.7109375" style="40" bestFit="1" customWidth="1"/>
    <col min="14858" max="14859" width="11.5703125" style="40" bestFit="1" customWidth="1"/>
    <col min="14860" max="14860" width="9.85546875" style="40" customWidth="1"/>
    <col min="14861" max="14861" width="9.7109375" style="40" customWidth="1"/>
    <col min="14862" max="15104" width="11.42578125" style="40"/>
    <col min="15105" max="15105" width="1.85546875" style="40" customWidth="1"/>
    <col min="15106" max="15106" width="9" style="40" customWidth="1"/>
    <col min="15107" max="15107" width="4.5703125" style="40" customWidth="1"/>
    <col min="15108" max="15108" width="44" style="40" bestFit="1" customWidth="1"/>
    <col min="15109" max="15109" width="10.140625" style="40" customWidth="1"/>
    <col min="15110" max="15110" width="42.85546875" style="40" customWidth="1"/>
    <col min="15111" max="15113" width="11.7109375" style="40" bestFit="1" customWidth="1"/>
    <col min="15114" max="15115" width="11.5703125" style="40" bestFit="1" customWidth="1"/>
    <col min="15116" max="15116" width="9.85546875" style="40" customWidth="1"/>
    <col min="15117" max="15117" width="9.7109375" style="40" customWidth="1"/>
    <col min="15118" max="15360" width="11.42578125" style="40"/>
    <col min="15361" max="15361" width="1.85546875" style="40" customWidth="1"/>
    <col min="15362" max="15362" width="9" style="40" customWidth="1"/>
    <col min="15363" max="15363" width="4.5703125" style="40" customWidth="1"/>
    <col min="15364" max="15364" width="44" style="40" bestFit="1" customWidth="1"/>
    <col min="15365" max="15365" width="10.140625" style="40" customWidth="1"/>
    <col min="15366" max="15366" width="42.85546875" style="40" customWidth="1"/>
    <col min="15367" max="15369" width="11.7109375" style="40" bestFit="1" customWidth="1"/>
    <col min="15370" max="15371" width="11.5703125" style="40" bestFit="1" customWidth="1"/>
    <col min="15372" max="15372" width="9.85546875" style="40" customWidth="1"/>
    <col min="15373" max="15373" width="9.7109375" style="40" customWidth="1"/>
    <col min="15374" max="15616" width="11.42578125" style="40"/>
    <col min="15617" max="15617" width="1.85546875" style="40" customWidth="1"/>
    <col min="15618" max="15618" width="9" style="40" customWidth="1"/>
    <col min="15619" max="15619" width="4.5703125" style="40" customWidth="1"/>
    <col min="15620" max="15620" width="44" style="40" bestFit="1" customWidth="1"/>
    <col min="15621" max="15621" width="10.140625" style="40" customWidth="1"/>
    <col min="15622" max="15622" width="42.85546875" style="40" customWidth="1"/>
    <col min="15623" max="15625" width="11.7109375" style="40" bestFit="1" customWidth="1"/>
    <col min="15626" max="15627" width="11.5703125" style="40" bestFit="1" customWidth="1"/>
    <col min="15628" max="15628" width="9.85546875" style="40" customWidth="1"/>
    <col min="15629" max="15629" width="9.7109375" style="40" customWidth="1"/>
    <col min="15630" max="15872" width="11.42578125" style="40"/>
    <col min="15873" max="15873" width="1.85546875" style="40" customWidth="1"/>
    <col min="15874" max="15874" width="9" style="40" customWidth="1"/>
    <col min="15875" max="15875" width="4.5703125" style="40" customWidth="1"/>
    <col min="15876" max="15876" width="44" style="40" bestFit="1" customWidth="1"/>
    <col min="15877" max="15877" width="10.140625" style="40" customWidth="1"/>
    <col min="15878" max="15878" width="42.85546875" style="40" customWidth="1"/>
    <col min="15879" max="15881" width="11.7109375" style="40" bestFit="1" customWidth="1"/>
    <col min="15882" max="15883" width="11.5703125" style="40" bestFit="1" customWidth="1"/>
    <col min="15884" max="15884" width="9.85546875" style="40" customWidth="1"/>
    <col min="15885" max="15885" width="9.7109375" style="40" customWidth="1"/>
    <col min="15886" max="16128" width="11.42578125" style="40"/>
    <col min="16129" max="16129" width="1.85546875" style="40" customWidth="1"/>
    <col min="16130" max="16130" width="9" style="40" customWidth="1"/>
    <col min="16131" max="16131" width="4.5703125" style="40" customWidth="1"/>
    <col min="16132" max="16132" width="44" style="40" bestFit="1" customWidth="1"/>
    <col min="16133" max="16133" width="10.140625" style="40" customWidth="1"/>
    <col min="16134" max="16134" width="42.85546875" style="40" customWidth="1"/>
    <col min="16135" max="16137" width="11.7109375" style="40" bestFit="1" customWidth="1"/>
    <col min="16138" max="16139" width="11.5703125" style="40" bestFit="1" customWidth="1"/>
    <col min="16140" max="16140" width="9.85546875" style="40" customWidth="1"/>
    <col min="16141" max="16141" width="9.7109375" style="40" customWidth="1"/>
    <col min="16142" max="16384" width="11.42578125" style="40"/>
  </cols>
  <sheetData>
    <row r="1" spans="2:13" ht="57" customHeight="1" x14ac:dyDescent="0.2">
      <c r="B1" s="70" t="s">
        <v>325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41"/>
      <c r="F6" s="21"/>
      <c r="G6" s="13"/>
      <c r="H6" s="13"/>
      <c r="I6" s="13"/>
      <c r="J6" s="65"/>
      <c r="K6" s="65"/>
      <c r="L6" s="13"/>
      <c r="M6" s="14"/>
    </row>
    <row r="7" spans="2:13" ht="13.15" customHeight="1" x14ac:dyDescent="0.2">
      <c r="B7" s="20"/>
      <c r="C7" s="66" t="s">
        <v>13</v>
      </c>
      <c r="D7" s="66"/>
      <c r="E7" s="41"/>
      <c r="F7" s="42"/>
      <c r="G7" s="15"/>
      <c r="H7" s="15"/>
      <c r="I7" s="15"/>
      <c r="J7" s="15"/>
      <c r="K7" s="15"/>
      <c r="L7" s="15"/>
      <c r="M7" s="16"/>
    </row>
    <row r="8" spans="2:13" ht="6.6" customHeight="1" x14ac:dyDescent="0.2">
      <c r="B8" s="20"/>
      <c r="C8" s="21"/>
      <c r="D8" s="21"/>
      <c r="E8" s="17"/>
      <c r="F8" s="18"/>
      <c r="G8" s="19"/>
      <c r="H8" s="19"/>
      <c r="I8" s="19"/>
      <c r="J8" s="19"/>
      <c r="K8" s="19"/>
      <c r="L8" s="15"/>
      <c r="M8" s="16"/>
    </row>
    <row r="9" spans="2:13" x14ac:dyDescent="0.2">
      <c r="B9" s="20" t="s">
        <v>21</v>
      </c>
      <c r="C9" s="21"/>
      <c r="D9" s="22" t="s">
        <v>22</v>
      </c>
      <c r="E9" s="17">
        <v>5411</v>
      </c>
      <c r="F9" s="18" t="s">
        <v>23</v>
      </c>
      <c r="G9" s="23">
        <f t="shared" ref="G9:G40" si="0">+H9</f>
        <v>500000</v>
      </c>
      <c r="H9" s="24">
        <v>500000</v>
      </c>
      <c r="I9" s="24">
        <v>500000</v>
      </c>
      <c r="J9" s="24">
        <v>0</v>
      </c>
      <c r="K9" s="24">
        <v>0</v>
      </c>
      <c r="L9" s="25">
        <f t="shared" ref="L9:L40" si="1">IFERROR(K9/H9,0)</f>
        <v>0</v>
      </c>
      <c r="M9" s="26">
        <f t="shared" ref="M9:M40" si="2">IFERROR(K9/I9,0)</f>
        <v>0</v>
      </c>
    </row>
    <row r="10" spans="2:13" x14ac:dyDescent="0.2">
      <c r="B10" s="20"/>
      <c r="C10" s="21"/>
      <c r="D10" s="22"/>
      <c r="E10" s="17">
        <v>5651</v>
      </c>
      <c r="F10" s="18" t="s">
        <v>24</v>
      </c>
      <c r="G10" s="23">
        <f t="shared" si="0"/>
        <v>36000</v>
      </c>
      <c r="H10" s="24">
        <v>36000</v>
      </c>
      <c r="I10" s="24">
        <v>36000</v>
      </c>
      <c r="J10" s="24">
        <v>0</v>
      </c>
      <c r="K10" s="24">
        <v>0</v>
      </c>
      <c r="L10" s="25">
        <f t="shared" si="1"/>
        <v>0</v>
      </c>
      <c r="M10" s="26">
        <f t="shared" si="2"/>
        <v>0</v>
      </c>
    </row>
    <row r="11" spans="2:13" x14ac:dyDescent="0.2">
      <c r="B11" s="20" t="s">
        <v>25</v>
      </c>
      <c r="C11" s="21"/>
      <c r="D11" s="22" t="s">
        <v>26</v>
      </c>
      <c r="E11" s="17">
        <v>5151</v>
      </c>
      <c r="F11" s="18" t="s">
        <v>27</v>
      </c>
      <c r="G11" s="23">
        <f t="shared" si="0"/>
        <v>20000</v>
      </c>
      <c r="H11" s="24">
        <v>20000</v>
      </c>
      <c r="I11" s="24">
        <v>20000</v>
      </c>
      <c r="J11" s="24">
        <v>0</v>
      </c>
      <c r="K11" s="24">
        <v>0</v>
      </c>
      <c r="L11" s="25">
        <f t="shared" si="1"/>
        <v>0</v>
      </c>
      <c r="M11" s="26">
        <f t="shared" si="2"/>
        <v>0</v>
      </c>
    </row>
    <row r="12" spans="2:13" x14ac:dyDescent="0.2">
      <c r="B12" s="20"/>
      <c r="C12" s="21"/>
      <c r="D12" s="22"/>
      <c r="E12" s="17">
        <v>5411</v>
      </c>
      <c r="F12" s="18" t="s">
        <v>23</v>
      </c>
      <c r="G12" s="23">
        <f t="shared" si="0"/>
        <v>0</v>
      </c>
      <c r="H12" s="24">
        <v>0</v>
      </c>
      <c r="I12" s="24">
        <v>640000</v>
      </c>
      <c r="J12" s="24">
        <v>614900</v>
      </c>
      <c r="K12" s="24">
        <v>0</v>
      </c>
      <c r="L12" s="25">
        <f t="shared" si="1"/>
        <v>0</v>
      </c>
      <c r="M12" s="26">
        <f t="shared" si="2"/>
        <v>0</v>
      </c>
    </row>
    <row r="13" spans="2:13" x14ac:dyDescent="0.2">
      <c r="B13" s="20" t="s">
        <v>28</v>
      </c>
      <c r="C13" s="21"/>
      <c r="D13" s="22" t="s">
        <v>29</v>
      </c>
      <c r="E13" s="17">
        <v>5151</v>
      </c>
      <c r="F13" s="18" t="s">
        <v>27</v>
      </c>
      <c r="G13" s="23">
        <f t="shared" si="0"/>
        <v>1000</v>
      </c>
      <c r="H13" s="24">
        <v>1000</v>
      </c>
      <c r="I13" s="24">
        <v>1000</v>
      </c>
      <c r="J13" s="24">
        <v>0</v>
      </c>
      <c r="K13" s="24">
        <v>0</v>
      </c>
      <c r="L13" s="25">
        <f t="shared" si="1"/>
        <v>0</v>
      </c>
      <c r="M13" s="26">
        <f t="shared" si="2"/>
        <v>0</v>
      </c>
    </row>
    <row r="14" spans="2:13" x14ac:dyDescent="0.2">
      <c r="B14" s="20"/>
      <c r="C14" s="21"/>
      <c r="D14" s="22"/>
      <c r="E14" s="17">
        <v>5231</v>
      </c>
      <c r="F14" s="18" t="s">
        <v>30</v>
      </c>
      <c r="G14" s="23">
        <f t="shared" si="0"/>
        <v>50000</v>
      </c>
      <c r="H14" s="24">
        <v>50000</v>
      </c>
      <c r="I14" s="24">
        <v>50000</v>
      </c>
      <c r="J14" s="24">
        <v>0</v>
      </c>
      <c r="K14" s="24">
        <v>0</v>
      </c>
      <c r="L14" s="25">
        <f t="shared" si="1"/>
        <v>0</v>
      </c>
      <c r="M14" s="26">
        <f t="shared" si="2"/>
        <v>0</v>
      </c>
    </row>
    <row r="15" spans="2:13" x14ac:dyDescent="0.2">
      <c r="B15" s="20" t="s">
        <v>31</v>
      </c>
      <c r="C15" s="21"/>
      <c r="D15" s="22" t="s">
        <v>32</v>
      </c>
      <c r="E15" s="17">
        <v>5111</v>
      </c>
      <c r="F15" s="18" t="s">
        <v>33</v>
      </c>
      <c r="G15" s="23">
        <f t="shared" si="0"/>
        <v>10000</v>
      </c>
      <c r="H15" s="24">
        <v>10000</v>
      </c>
      <c r="I15" s="24">
        <v>10000</v>
      </c>
      <c r="J15" s="24">
        <v>0</v>
      </c>
      <c r="K15" s="24">
        <v>0</v>
      </c>
      <c r="L15" s="25">
        <f t="shared" si="1"/>
        <v>0</v>
      </c>
      <c r="M15" s="26">
        <f t="shared" si="2"/>
        <v>0</v>
      </c>
    </row>
    <row r="16" spans="2:13" x14ac:dyDescent="0.2">
      <c r="B16" s="20"/>
      <c r="C16" s="21"/>
      <c r="D16" s="22"/>
      <c r="E16" s="17">
        <v>5151</v>
      </c>
      <c r="F16" s="18" t="s">
        <v>27</v>
      </c>
      <c r="G16" s="23">
        <f t="shared" si="0"/>
        <v>15000</v>
      </c>
      <c r="H16" s="24">
        <v>15000</v>
      </c>
      <c r="I16" s="24">
        <v>0</v>
      </c>
      <c r="J16" s="24">
        <v>0</v>
      </c>
      <c r="K16" s="24">
        <v>0</v>
      </c>
      <c r="L16" s="25">
        <f t="shared" si="1"/>
        <v>0</v>
      </c>
      <c r="M16" s="26">
        <f t="shared" si="2"/>
        <v>0</v>
      </c>
    </row>
    <row r="17" spans="2:13" x14ac:dyDescent="0.2">
      <c r="B17" s="20" t="s">
        <v>34</v>
      </c>
      <c r="C17" s="21"/>
      <c r="D17" s="22" t="s">
        <v>35</v>
      </c>
      <c r="E17" s="17">
        <v>5151</v>
      </c>
      <c r="F17" s="18" t="s">
        <v>27</v>
      </c>
      <c r="G17" s="23">
        <f t="shared" si="0"/>
        <v>73000</v>
      </c>
      <c r="H17" s="24">
        <v>73000</v>
      </c>
      <c r="I17" s="24">
        <v>0</v>
      </c>
      <c r="J17" s="24">
        <v>0</v>
      </c>
      <c r="K17" s="24">
        <v>0</v>
      </c>
      <c r="L17" s="25">
        <f t="shared" si="1"/>
        <v>0</v>
      </c>
      <c r="M17" s="26">
        <f t="shared" si="2"/>
        <v>0</v>
      </c>
    </row>
    <row r="18" spans="2:13" x14ac:dyDescent="0.2">
      <c r="B18" s="20"/>
      <c r="C18" s="21"/>
      <c r="D18" s="22"/>
      <c r="E18" s="17">
        <v>5411</v>
      </c>
      <c r="F18" s="18" t="s">
        <v>23</v>
      </c>
      <c r="G18" s="23">
        <f t="shared" si="0"/>
        <v>1500000</v>
      </c>
      <c r="H18" s="24">
        <v>1500000</v>
      </c>
      <c r="I18" s="24">
        <v>4032</v>
      </c>
      <c r="J18" s="24">
        <v>0</v>
      </c>
      <c r="K18" s="24">
        <v>0</v>
      </c>
      <c r="L18" s="25">
        <f t="shared" si="1"/>
        <v>0</v>
      </c>
      <c r="M18" s="26">
        <f t="shared" si="2"/>
        <v>0</v>
      </c>
    </row>
    <row r="19" spans="2:13" x14ac:dyDescent="0.2">
      <c r="B19" s="20" t="s">
        <v>36</v>
      </c>
      <c r="C19" s="21"/>
      <c r="D19" s="22" t="s">
        <v>37</v>
      </c>
      <c r="E19" s="17">
        <v>5191</v>
      </c>
      <c r="F19" s="18" t="s">
        <v>38</v>
      </c>
      <c r="G19" s="23">
        <f t="shared" si="0"/>
        <v>0</v>
      </c>
      <c r="H19" s="24">
        <v>0</v>
      </c>
      <c r="I19" s="24">
        <v>70000</v>
      </c>
      <c r="J19" s="24">
        <v>0</v>
      </c>
      <c r="K19" s="24">
        <v>0</v>
      </c>
      <c r="L19" s="25">
        <f t="shared" si="1"/>
        <v>0</v>
      </c>
      <c r="M19" s="26">
        <f t="shared" si="2"/>
        <v>0</v>
      </c>
    </row>
    <row r="20" spans="2:13" x14ac:dyDescent="0.2">
      <c r="B20" s="20"/>
      <c r="C20" s="21"/>
      <c r="D20" s="22"/>
      <c r="E20" s="17">
        <v>5671</v>
      </c>
      <c r="F20" s="18" t="s">
        <v>39</v>
      </c>
      <c r="G20" s="23">
        <f t="shared" si="0"/>
        <v>57000</v>
      </c>
      <c r="H20" s="24">
        <v>57000</v>
      </c>
      <c r="I20" s="24">
        <v>57000</v>
      </c>
      <c r="J20" s="24">
        <v>0</v>
      </c>
      <c r="K20" s="24">
        <v>0</v>
      </c>
      <c r="L20" s="25">
        <f t="shared" si="1"/>
        <v>0</v>
      </c>
      <c r="M20" s="26">
        <f t="shared" si="2"/>
        <v>0</v>
      </c>
    </row>
    <row r="21" spans="2:13" x14ac:dyDescent="0.2">
      <c r="B21" s="20" t="s">
        <v>40</v>
      </c>
      <c r="C21" s="21"/>
      <c r="D21" s="22" t="s">
        <v>41</v>
      </c>
      <c r="E21" s="17">
        <v>5111</v>
      </c>
      <c r="F21" s="18" t="s">
        <v>33</v>
      </c>
      <c r="G21" s="23">
        <f t="shared" si="0"/>
        <v>10000</v>
      </c>
      <c r="H21" s="24">
        <v>10000</v>
      </c>
      <c r="I21" s="24">
        <v>10000</v>
      </c>
      <c r="J21" s="24">
        <v>0</v>
      </c>
      <c r="K21" s="24">
        <v>0</v>
      </c>
      <c r="L21" s="25">
        <f t="shared" si="1"/>
        <v>0</v>
      </c>
      <c r="M21" s="26">
        <f t="shared" si="2"/>
        <v>0</v>
      </c>
    </row>
    <row r="22" spans="2:13" x14ac:dyDescent="0.2">
      <c r="B22" s="20"/>
      <c r="C22" s="21"/>
      <c r="D22" s="22"/>
      <c r="E22" s="17">
        <v>5151</v>
      </c>
      <c r="F22" s="18" t="s">
        <v>27</v>
      </c>
      <c r="G22" s="23">
        <f t="shared" si="0"/>
        <v>20000</v>
      </c>
      <c r="H22" s="24">
        <v>20000</v>
      </c>
      <c r="I22" s="24">
        <v>121775.5</v>
      </c>
      <c r="J22" s="24">
        <v>0</v>
      </c>
      <c r="K22" s="24">
        <v>0</v>
      </c>
      <c r="L22" s="25">
        <f t="shared" si="1"/>
        <v>0</v>
      </c>
      <c r="M22" s="26">
        <f t="shared" si="2"/>
        <v>0</v>
      </c>
    </row>
    <row r="23" spans="2:13" x14ac:dyDescent="0.2">
      <c r="B23" s="20"/>
      <c r="C23" s="21"/>
      <c r="D23" s="22"/>
      <c r="E23" s="17">
        <v>5191</v>
      </c>
      <c r="F23" s="18" t="s">
        <v>38</v>
      </c>
      <c r="G23" s="23">
        <f t="shared" si="0"/>
        <v>10000</v>
      </c>
      <c r="H23" s="24">
        <v>10000</v>
      </c>
      <c r="I23" s="24">
        <v>10000</v>
      </c>
      <c r="J23" s="24">
        <v>0</v>
      </c>
      <c r="K23" s="24">
        <v>0</v>
      </c>
      <c r="L23" s="25">
        <f t="shared" si="1"/>
        <v>0</v>
      </c>
      <c r="M23" s="26">
        <f t="shared" si="2"/>
        <v>0</v>
      </c>
    </row>
    <row r="24" spans="2:13" x14ac:dyDescent="0.2">
      <c r="B24" s="20"/>
      <c r="C24" s="21"/>
      <c r="D24" s="22"/>
      <c r="E24" s="17">
        <v>5211</v>
      </c>
      <c r="F24" s="18" t="s">
        <v>42</v>
      </c>
      <c r="G24" s="23">
        <f t="shared" si="0"/>
        <v>20000</v>
      </c>
      <c r="H24" s="24">
        <v>20000</v>
      </c>
      <c r="I24" s="24">
        <v>0</v>
      </c>
      <c r="J24" s="24">
        <v>0</v>
      </c>
      <c r="K24" s="24">
        <v>0</v>
      </c>
      <c r="L24" s="25">
        <f t="shared" si="1"/>
        <v>0</v>
      </c>
      <c r="M24" s="26">
        <f t="shared" si="2"/>
        <v>0</v>
      </c>
    </row>
    <row r="25" spans="2:13" x14ac:dyDescent="0.2">
      <c r="B25" s="20"/>
      <c r="C25" s="21"/>
      <c r="D25" s="22"/>
      <c r="E25" s="17">
        <v>5411</v>
      </c>
      <c r="F25" s="18" t="s">
        <v>23</v>
      </c>
      <c r="G25" s="23">
        <f t="shared" si="0"/>
        <v>0</v>
      </c>
      <c r="H25" s="24">
        <v>0</v>
      </c>
      <c r="I25" s="24">
        <v>640000</v>
      </c>
      <c r="J25" s="24">
        <v>614900</v>
      </c>
      <c r="K25" s="24">
        <v>0</v>
      </c>
      <c r="L25" s="25">
        <f t="shared" si="1"/>
        <v>0</v>
      </c>
      <c r="M25" s="26">
        <f t="shared" si="2"/>
        <v>0</v>
      </c>
    </row>
    <row r="26" spans="2:13" x14ac:dyDescent="0.2">
      <c r="B26" s="20"/>
      <c r="C26" s="21"/>
      <c r="D26" s="22"/>
      <c r="E26" s="17">
        <v>5671</v>
      </c>
      <c r="F26" s="18" t="s">
        <v>39</v>
      </c>
      <c r="G26" s="23">
        <f t="shared" si="0"/>
        <v>15000</v>
      </c>
      <c r="H26" s="24">
        <v>15000</v>
      </c>
      <c r="I26" s="24">
        <v>0</v>
      </c>
      <c r="J26" s="24">
        <v>0</v>
      </c>
      <c r="K26" s="24">
        <v>0</v>
      </c>
      <c r="L26" s="25">
        <f t="shared" si="1"/>
        <v>0</v>
      </c>
      <c r="M26" s="26">
        <f t="shared" si="2"/>
        <v>0</v>
      </c>
    </row>
    <row r="27" spans="2:13" x14ac:dyDescent="0.2">
      <c r="B27" s="20"/>
      <c r="C27" s="21"/>
      <c r="D27" s="22"/>
      <c r="E27" s="17">
        <v>5691</v>
      </c>
      <c r="F27" s="18" t="s">
        <v>43</v>
      </c>
      <c r="G27" s="23">
        <f t="shared" si="0"/>
        <v>20000</v>
      </c>
      <c r="H27" s="24">
        <v>20000</v>
      </c>
      <c r="I27" s="24">
        <v>0</v>
      </c>
      <c r="J27" s="24">
        <v>0</v>
      </c>
      <c r="K27" s="24">
        <v>0</v>
      </c>
      <c r="L27" s="25">
        <f t="shared" si="1"/>
        <v>0</v>
      </c>
      <c r="M27" s="26">
        <f t="shared" si="2"/>
        <v>0</v>
      </c>
    </row>
    <row r="28" spans="2:13" x14ac:dyDescent="0.2">
      <c r="B28" s="20"/>
      <c r="C28" s="21"/>
      <c r="D28" s="22"/>
      <c r="E28" s="17">
        <v>5911</v>
      </c>
      <c r="F28" s="18" t="s">
        <v>44</v>
      </c>
      <c r="G28" s="23">
        <f t="shared" si="0"/>
        <v>500000</v>
      </c>
      <c r="H28" s="24">
        <v>500000</v>
      </c>
      <c r="I28" s="24">
        <v>876000</v>
      </c>
      <c r="J28" s="24">
        <v>0</v>
      </c>
      <c r="K28" s="24">
        <v>0</v>
      </c>
      <c r="L28" s="25">
        <f t="shared" si="1"/>
        <v>0</v>
      </c>
      <c r="M28" s="26">
        <f t="shared" si="2"/>
        <v>0</v>
      </c>
    </row>
    <row r="29" spans="2:13" x14ac:dyDescent="0.2">
      <c r="B29" s="20" t="s">
        <v>45</v>
      </c>
      <c r="C29" s="21"/>
      <c r="D29" s="22" t="s">
        <v>46</v>
      </c>
      <c r="E29" s="17">
        <v>5151</v>
      </c>
      <c r="F29" s="18" t="s">
        <v>27</v>
      </c>
      <c r="G29" s="23">
        <f t="shared" si="0"/>
        <v>56925</v>
      </c>
      <c r="H29" s="24">
        <v>56925</v>
      </c>
      <c r="I29" s="24">
        <v>925</v>
      </c>
      <c r="J29" s="24">
        <v>0</v>
      </c>
      <c r="K29" s="24">
        <v>0</v>
      </c>
      <c r="L29" s="25">
        <f t="shared" si="1"/>
        <v>0</v>
      </c>
      <c r="M29" s="26">
        <f t="shared" si="2"/>
        <v>0</v>
      </c>
    </row>
    <row r="30" spans="2:13" x14ac:dyDescent="0.2">
      <c r="B30" s="20"/>
      <c r="C30" s="21"/>
      <c r="D30" s="22"/>
      <c r="E30" s="17">
        <v>5152</v>
      </c>
      <c r="F30" s="18" t="s">
        <v>47</v>
      </c>
      <c r="G30" s="23">
        <f t="shared" si="0"/>
        <v>25875</v>
      </c>
      <c r="H30" s="24">
        <v>25875</v>
      </c>
      <c r="I30" s="24">
        <v>25875</v>
      </c>
      <c r="J30" s="24">
        <v>0</v>
      </c>
      <c r="K30" s="24">
        <v>0</v>
      </c>
      <c r="L30" s="25">
        <f t="shared" si="1"/>
        <v>0</v>
      </c>
      <c r="M30" s="26">
        <f t="shared" si="2"/>
        <v>0</v>
      </c>
    </row>
    <row r="31" spans="2:13" x14ac:dyDescent="0.2">
      <c r="B31" s="20"/>
      <c r="C31" s="21"/>
      <c r="D31" s="22"/>
      <c r="E31" s="17">
        <v>5191</v>
      </c>
      <c r="F31" s="18" t="s">
        <v>38</v>
      </c>
      <c r="G31" s="23">
        <f t="shared" si="0"/>
        <v>15525</v>
      </c>
      <c r="H31" s="24">
        <v>15525</v>
      </c>
      <c r="I31" s="24">
        <v>15525</v>
      </c>
      <c r="J31" s="24">
        <v>0</v>
      </c>
      <c r="K31" s="24">
        <v>0</v>
      </c>
      <c r="L31" s="25">
        <f t="shared" si="1"/>
        <v>0</v>
      </c>
      <c r="M31" s="26">
        <f t="shared" si="2"/>
        <v>0</v>
      </c>
    </row>
    <row r="32" spans="2:13" x14ac:dyDescent="0.2">
      <c r="B32" s="20"/>
      <c r="C32" s="21"/>
      <c r="D32" s="22"/>
      <c r="E32" s="17">
        <v>5641</v>
      </c>
      <c r="F32" s="18" t="s">
        <v>48</v>
      </c>
      <c r="G32" s="23">
        <f t="shared" si="0"/>
        <v>36225</v>
      </c>
      <c r="H32" s="24">
        <v>36225</v>
      </c>
      <c r="I32" s="24">
        <v>36225</v>
      </c>
      <c r="J32" s="24">
        <v>0</v>
      </c>
      <c r="K32" s="24">
        <v>0</v>
      </c>
      <c r="L32" s="25">
        <f t="shared" si="1"/>
        <v>0</v>
      </c>
      <c r="M32" s="26">
        <f t="shared" si="2"/>
        <v>0</v>
      </c>
    </row>
    <row r="33" spans="2:13" x14ac:dyDescent="0.2">
      <c r="B33" s="20"/>
      <c r="C33" s="21"/>
      <c r="D33" s="22"/>
      <c r="E33" s="17">
        <v>5661</v>
      </c>
      <c r="F33" s="18" t="s">
        <v>49</v>
      </c>
      <c r="G33" s="23">
        <f t="shared" si="0"/>
        <v>1000</v>
      </c>
      <c r="H33" s="24">
        <v>1000</v>
      </c>
      <c r="I33" s="24">
        <v>1000</v>
      </c>
      <c r="J33" s="24">
        <v>0</v>
      </c>
      <c r="K33" s="24">
        <v>0</v>
      </c>
      <c r="L33" s="25">
        <f t="shared" si="1"/>
        <v>0</v>
      </c>
      <c r="M33" s="26">
        <f t="shared" si="2"/>
        <v>0</v>
      </c>
    </row>
    <row r="34" spans="2:13" x14ac:dyDescent="0.2">
      <c r="B34" s="20"/>
      <c r="C34" s="21"/>
      <c r="D34" s="22"/>
      <c r="E34" s="17">
        <v>5663</v>
      </c>
      <c r="F34" s="18" t="s">
        <v>50</v>
      </c>
      <c r="G34" s="23">
        <f t="shared" si="0"/>
        <v>621000</v>
      </c>
      <c r="H34" s="24">
        <v>621000</v>
      </c>
      <c r="I34" s="24">
        <v>621000</v>
      </c>
      <c r="J34" s="24">
        <v>0</v>
      </c>
      <c r="K34" s="24">
        <v>0</v>
      </c>
      <c r="L34" s="25">
        <f t="shared" si="1"/>
        <v>0</v>
      </c>
      <c r="M34" s="26">
        <f t="shared" si="2"/>
        <v>0</v>
      </c>
    </row>
    <row r="35" spans="2:13" x14ac:dyDescent="0.2">
      <c r="B35" s="20"/>
      <c r="C35" s="21"/>
      <c r="D35" s="22"/>
      <c r="E35" s="17">
        <v>5911</v>
      </c>
      <c r="F35" s="18" t="s">
        <v>44</v>
      </c>
      <c r="G35" s="23">
        <f t="shared" si="0"/>
        <v>207000</v>
      </c>
      <c r="H35" s="24">
        <v>207000</v>
      </c>
      <c r="I35" s="24">
        <v>207000</v>
      </c>
      <c r="J35" s="24">
        <v>0</v>
      </c>
      <c r="K35" s="24">
        <v>0</v>
      </c>
      <c r="L35" s="25">
        <f t="shared" si="1"/>
        <v>0</v>
      </c>
      <c r="M35" s="26">
        <f t="shared" si="2"/>
        <v>0</v>
      </c>
    </row>
    <row r="36" spans="2:13" x14ac:dyDescent="0.2">
      <c r="B36" s="20" t="s">
        <v>51</v>
      </c>
      <c r="C36" s="21"/>
      <c r="D36" s="22" t="s">
        <v>52</v>
      </c>
      <c r="E36" s="17">
        <v>5191</v>
      </c>
      <c r="F36" s="18" t="s">
        <v>38</v>
      </c>
      <c r="G36" s="23">
        <f t="shared" si="0"/>
        <v>25000</v>
      </c>
      <c r="H36" s="24">
        <v>25000</v>
      </c>
      <c r="I36" s="24">
        <v>25000</v>
      </c>
      <c r="J36" s="24">
        <v>0</v>
      </c>
      <c r="K36" s="24">
        <v>0</v>
      </c>
      <c r="L36" s="25">
        <f t="shared" si="1"/>
        <v>0</v>
      </c>
      <c r="M36" s="26">
        <f t="shared" si="2"/>
        <v>0</v>
      </c>
    </row>
    <row r="37" spans="2:13" x14ac:dyDescent="0.2">
      <c r="B37" s="20"/>
      <c r="C37" s="21"/>
      <c r="D37" s="22"/>
      <c r="E37" s="17">
        <v>5411</v>
      </c>
      <c r="F37" s="18" t="s">
        <v>23</v>
      </c>
      <c r="G37" s="23">
        <f t="shared" si="0"/>
        <v>625000</v>
      </c>
      <c r="H37" s="24">
        <v>625000</v>
      </c>
      <c r="I37" s="24">
        <v>625000</v>
      </c>
      <c r="J37" s="24">
        <v>624900</v>
      </c>
      <c r="K37" s="24">
        <v>0</v>
      </c>
      <c r="L37" s="25">
        <f t="shared" si="1"/>
        <v>0</v>
      </c>
      <c r="M37" s="26">
        <f t="shared" si="2"/>
        <v>0</v>
      </c>
    </row>
    <row r="38" spans="2:13" x14ac:dyDescent="0.2">
      <c r="B38" s="20"/>
      <c r="C38" s="21"/>
      <c r="D38" s="22"/>
      <c r="E38" s="17">
        <v>5621</v>
      </c>
      <c r="F38" s="18" t="s">
        <v>53</v>
      </c>
      <c r="G38" s="23">
        <f t="shared" si="0"/>
        <v>103500</v>
      </c>
      <c r="H38" s="24">
        <v>103500</v>
      </c>
      <c r="I38" s="24">
        <v>103500</v>
      </c>
      <c r="J38" s="24">
        <v>0</v>
      </c>
      <c r="K38" s="24">
        <v>0</v>
      </c>
      <c r="L38" s="25">
        <f t="shared" si="1"/>
        <v>0</v>
      </c>
      <c r="M38" s="26">
        <f t="shared" si="2"/>
        <v>0</v>
      </c>
    </row>
    <row r="39" spans="2:13" x14ac:dyDescent="0.2">
      <c r="B39" s="20" t="s">
        <v>54</v>
      </c>
      <c r="C39" s="21"/>
      <c r="D39" s="22" t="s">
        <v>55</v>
      </c>
      <c r="E39" s="17">
        <v>5151</v>
      </c>
      <c r="F39" s="18" t="s">
        <v>27</v>
      </c>
      <c r="G39" s="23">
        <f t="shared" si="0"/>
        <v>77000</v>
      </c>
      <c r="H39" s="24">
        <v>77000</v>
      </c>
      <c r="I39" s="24">
        <v>0</v>
      </c>
      <c r="J39" s="24">
        <v>0</v>
      </c>
      <c r="K39" s="24">
        <v>0</v>
      </c>
      <c r="L39" s="25">
        <f t="shared" si="1"/>
        <v>0</v>
      </c>
      <c r="M39" s="26">
        <f t="shared" si="2"/>
        <v>0</v>
      </c>
    </row>
    <row r="40" spans="2:13" x14ac:dyDescent="0.2">
      <c r="B40" s="20"/>
      <c r="C40" s="21"/>
      <c r="D40" s="22"/>
      <c r="E40" s="17">
        <v>5411</v>
      </c>
      <c r="F40" s="18" t="s">
        <v>23</v>
      </c>
      <c r="G40" s="23">
        <f t="shared" si="0"/>
        <v>300000</v>
      </c>
      <c r="H40" s="24">
        <v>300000</v>
      </c>
      <c r="I40" s="24">
        <v>300000</v>
      </c>
      <c r="J40" s="24">
        <v>296100</v>
      </c>
      <c r="K40" s="24">
        <v>0</v>
      </c>
      <c r="L40" s="25">
        <f t="shared" si="1"/>
        <v>0</v>
      </c>
      <c r="M40" s="26">
        <f t="shared" si="2"/>
        <v>0</v>
      </c>
    </row>
    <row r="41" spans="2:13" x14ac:dyDescent="0.2">
      <c r="B41" s="20" t="s">
        <v>56</v>
      </c>
      <c r="C41" s="21"/>
      <c r="D41" s="22" t="s">
        <v>57</v>
      </c>
      <c r="E41" s="17">
        <v>5151</v>
      </c>
      <c r="F41" s="18" t="s">
        <v>27</v>
      </c>
      <c r="G41" s="23">
        <f t="shared" ref="G41:G72" si="3">+H41</f>
        <v>58500</v>
      </c>
      <c r="H41" s="24">
        <v>58500</v>
      </c>
      <c r="I41" s="24">
        <v>58500</v>
      </c>
      <c r="J41" s="24">
        <v>0</v>
      </c>
      <c r="K41" s="24">
        <v>0</v>
      </c>
      <c r="L41" s="25">
        <f t="shared" ref="L41:L72" si="4">IFERROR(K41/H41,0)</f>
        <v>0</v>
      </c>
      <c r="M41" s="26">
        <f t="shared" ref="M41:M72" si="5">IFERROR(K41/I41,0)</f>
        <v>0</v>
      </c>
    </row>
    <row r="42" spans="2:13" x14ac:dyDescent="0.2">
      <c r="B42" s="20" t="s">
        <v>58</v>
      </c>
      <c r="C42" s="21"/>
      <c r="D42" s="22" t="s">
        <v>59</v>
      </c>
      <c r="E42" s="17">
        <v>5111</v>
      </c>
      <c r="F42" s="18" t="s">
        <v>33</v>
      </c>
      <c r="G42" s="23">
        <f t="shared" si="3"/>
        <v>52500</v>
      </c>
      <c r="H42" s="24">
        <v>52500</v>
      </c>
      <c r="I42" s="24">
        <v>52500</v>
      </c>
      <c r="J42" s="24">
        <v>0</v>
      </c>
      <c r="K42" s="24">
        <v>0</v>
      </c>
      <c r="L42" s="25">
        <f t="shared" si="4"/>
        <v>0</v>
      </c>
      <c r="M42" s="26">
        <f t="shared" si="5"/>
        <v>0</v>
      </c>
    </row>
    <row r="43" spans="2:13" x14ac:dyDescent="0.2">
      <c r="B43" s="20"/>
      <c r="C43" s="21"/>
      <c r="D43" s="22"/>
      <c r="E43" s="17">
        <v>5151</v>
      </c>
      <c r="F43" s="18" t="s">
        <v>27</v>
      </c>
      <c r="G43" s="23">
        <f t="shared" si="3"/>
        <v>378000</v>
      </c>
      <c r="H43" s="24">
        <v>378000</v>
      </c>
      <c r="I43" s="24">
        <v>650000</v>
      </c>
      <c r="J43" s="24">
        <v>23800</v>
      </c>
      <c r="K43" s="24">
        <v>0</v>
      </c>
      <c r="L43" s="25">
        <f t="shared" si="4"/>
        <v>0</v>
      </c>
      <c r="M43" s="26">
        <f t="shared" si="5"/>
        <v>0</v>
      </c>
    </row>
    <row r="44" spans="2:13" x14ac:dyDescent="0.2">
      <c r="B44" s="20"/>
      <c r="C44" s="21"/>
      <c r="D44" s="22"/>
      <c r="E44" s="17">
        <v>5191</v>
      </c>
      <c r="F44" s="18" t="s">
        <v>38</v>
      </c>
      <c r="G44" s="23">
        <f t="shared" si="3"/>
        <v>10920</v>
      </c>
      <c r="H44" s="24">
        <v>10920</v>
      </c>
      <c r="I44" s="24">
        <v>10920</v>
      </c>
      <c r="J44" s="24">
        <v>0</v>
      </c>
      <c r="K44" s="24">
        <v>0</v>
      </c>
      <c r="L44" s="25">
        <f t="shared" si="4"/>
        <v>0</v>
      </c>
      <c r="M44" s="26">
        <f t="shared" si="5"/>
        <v>0</v>
      </c>
    </row>
    <row r="45" spans="2:13" x14ac:dyDescent="0.2">
      <c r="B45" s="20"/>
      <c r="C45" s="21"/>
      <c r="D45" s="22"/>
      <c r="E45" s="17">
        <v>5291</v>
      </c>
      <c r="F45" s="18" t="s">
        <v>60</v>
      </c>
      <c r="G45" s="23">
        <f t="shared" si="3"/>
        <v>10920</v>
      </c>
      <c r="H45" s="24">
        <v>10920</v>
      </c>
      <c r="I45" s="24">
        <v>10920</v>
      </c>
      <c r="J45" s="24">
        <v>0</v>
      </c>
      <c r="K45" s="24">
        <v>0</v>
      </c>
      <c r="L45" s="25">
        <f t="shared" si="4"/>
        <v>0</v>
      </c>
      <c r="M45" s="26">
        <f t="shared" si="5"/>
        <v>0</v>
      </c>
    </row>
    <row r="46" spans="2:13" x14ac:dyDescent="0.2">
      <c r="B46" s="20"/>
      <c r="C46" s="21"/>
      <c r="D46" s="22"/>
      <c r="E46" s="17">
        <v>5411</v>
      </c>
      <c r="F46" s="18" t="s">
        <v>23</v>
      </c>
      <c r="G46" s="23">
        <f t="shared" si="3"/>
        <v>2725632</v>
      </c>
      <c r="H46" s="24">
        <v>2725632</v>
      </c>
      <c r="I46" s="24">
        <v>0</v>
      </c>
      <c r="J46" s="24">
        <v>0</v>
      </c>
      <c r="K46" s="24">
        <v>0</v>
      </c>
      <c r="L46" s="25">
        <f t="shared" si="4"/>
        <v>0</v>
      </c>
      <c r="M46" s="26">
        <f t="shared" si="5"/>
        <v>0</v>
      </c>
    </row>
    <row r="47" spans="2:13" x14ac:dyDescent="0.2">
      <c r="B47" s="20" t="s">
        <v>61</v>
      </c>
      <c r="C47" s="21"/>
      <c r="D47" s="22" t="s">
        <v>62</v>
      </c>
      <c r="E47" s="17">
        <v>5111</v>
      </c>
      <c r="F47" s="18" t="s">
        <v>33</v>
      </c>
      <c r="G47" s="23">
        <f t="shared" si="3"/>
        <v>10000</v>
      </c>
      <c r="H47" s="24">
        <v>10000</v>
      </c>
      <c r="I47" s="24">
        <v>10000</v>
      </c>
      <c r="J47" s="24">
        <v>0</v>
      </c>
      <c r="K47" s="24">
        <v>0</v>
      </c>
      <c r="L47" s="25">
        <f t="shared" si="4"/>
        <v>0</v>
      </c>
      <c r="M47" s="26">
        <f t="shared" si="5"/>
        <v>0</v>
      </c>
    </row>
    <row r="48" spans="2:13" x14ac:dyDescent="0.2">
      <c r="B48" s="20"/>
      <c r="C48" s="21"/>
      <c r="D48" s="22"/>
      <c r="E48" s="17">
        <v>5151</v>
      </c>
      <c r="F48" s="18" t="s">
        <v>27</v>
      </c>
      <c r="G48" s="23">
        <f t="shared" si="3"/>
        <v>25000</v>
      </c>
      <c r="H48" s="24">
        <v>25000</v>
      </c>
      <c r="I48" s="24">
        <v>24000</v>
      </c>
      <c r="J48" s="24">
        <v>0</v>
      </c>
      <c r="K48" s="24">
        <v>0</v>
      </c>
      <c r="L48" s="25">
        <f t="shared" si="4"/>
        <v>0</v>
      </c>
      <c r="M48" s="26">
        <f t="shared" si="5"/>
        <v>0</v>
      </c>
    </row>
    <row r="49" spans="2:13" x14ac:dyDescent="0.2">
      <c r="B49" s="20" t="s">
        <v>63</v>
      </c>
      <c r="C49" s="21"/>
      <c r="D49" s="22" t="s">
        <v>64</v>
      </c>
      <c r="E49" s="17">
        <v>5111</v>
      </c>
      <c r="F49" s="18" t="s">
        <v>33</v>
      </c>
      <c r="G49" s="23">
        <f t="shared" si="3"/>
        <v>0</v>
      </c>
      <c r="H49" s="24">
        <v>0</v>
      </c>
      <c r="I49" s="24">
        <v>25000</v>
      </c>
      <c r="J49" s="24">
        <v>0</v>
      </c>
      <c r="K49" s="24">
        <v>0</v>
      </c>
      <c r="L49" s="25">
        <f t="shared" si="4"/>
        <v>0</v>
      </c>
      <c r="M49" s="26">
        <f t="shared" si="5"/>
        <v>0</v>
      </c>
    </row>
    <row r="50" spans="2:13" x14ac:dyDescent="0.2">
      <c r="B50" s="20" t="s">
        <v>65</v>
      </c>
      <c r="C50" s="21"/>
      <c r="D50" s="22" t="s">
        <v>66</v>
      </c>
      <c r="E50" s="17">
        <v>5151</v>
      </c>
      <c r="F50" s="18" t="s">
        <v>27</v>
      </c>
      <c r="G50" s="23">
        <f t="shared" si="3"/>
        <v>75000</v>
      </c>
      <c r="H50" s="24">
        <v>75000</v>
      </c>
      <c r="I50" s="24">
        <v>0</v>
      </c>
      <c r="J50" s="24">
        <v>0</v>
      </c>
      <c r="K50" s="24">
        <v>0</v>
      </c>
      <c r="L50" s="25">
        <f t="shared" si="4"/>
        <v>0</v>
      </c>
      <c r="M50" s="26">
        <f t="shared" si="5"/>
        <v>0</v>
      </c>
    </row>
    <row r="51" spans="2:13" x14ac:dyDescent="0.2">
      <c r="B51" s="20"/>
      <c r="C51" s="21"/>
      <c r="D51" s="22"/>
      <c r="E51" s="17">
        <v>5231</v>
      </c>
      <c r="F51" s="18" t="s">
        <v>30</v>
      </c>
      <c r="G51" s="23">
        <f t="shared" si="3"/>
        <v>12000</v>
      </c>
      <c r="H51" s="24">
        <v>12000</v>
      </c>
      <c r="I51" s="24">
        <v>12000</v>
      </c>
      <c r="J51" s="24">
        <v>0</v>
      </c>
      <c r="K51" s="24">
        <v>0</v>
      </c>
      <c r="L51" s="25">
        <f t="shared" si="4"/>
        <v>0</v>
      </c>
      <c r="M51" s="26">
        <f t="shared" si="5"/>
        <v>0</v>
      </c>
    </row>
    <row r="52" spans="2:13" x14ac:dyDescent="0.2">
      <c r="B52" s="20"/>
      <c r="C52" s="21"/>
      <c r="D52" s="22"/>
      <c r="E52" s="17">
        <v>5811</v>
      </c>
      <c r="F52" s="18" t="s">
        <v>67</v>
      </c>
      <c r="G52" s="23">
        <f t="shared" si="3"/>
        <v>1000000</v>
      </c>
      <c r="H52" s="24">
        <v>1000000</v>
      </c>
      <c r="I52" s="24">
        <v>1000000</v>
      </c>
      <c r="J52" s="24">
        <v>0</v>
      </c>
      <c r="K52" s="24">
        <v>0</v>
      </c>
      <c r="L52" s="25">
        <f t="shared" si="4"/>
        <v>0</v>
      </c>
      <c r="M52" s="26">
        <f t="shared" si="5"/>
        <v>0</v>
      </c>
    </row>
    <row r="53" spans="2:13" x14ac:dyDescent="0.2">
      <c r="B53" s="20" t="s">
        <v>68</v>
      </c>
      <c r="C53" s="21"/>
      <c r="D53" s="22" t="s">
        <v>69</v>
      </c>
      <c r="E53" s="17">
        <v>5111</v>
      </c>
      <c r="F53" s="18" t="s">
        <v>33</v>
      </c>
      <c r="G53" s="23">
        <f t="shared" si="3"/>
        <v>25875</v>
      </c>
      <c r="H53" s="24">
        <v>25875</v>
      </c>
      <c r="I53" s="24">
        <v>25875</v>
      </c>
      <c r="J53" s="24">
        <v>0</v>
      </c>
      <c r="K53" s="24">
        <v>0</v>
      </c>
      <c r="L53" s="25">
        <f t="shared" si="4"/>
        <v>0</v>
      </c>
      <c r="M53" s="26">
        <f t="shared" si="5"/>
        <v>0</v>
      </c>
    </row>
    <row r="54" spans="2:13" x14ac:dyDescent="0.2">
      <c r="B54" s="20"/>
      <c r="C54" s="21"/>
      <c r="D54" s="22"/>
      <c r="E54" s="17">
        <v>5151</v>
      </c>
      <c r="F54" s="18" t="s">
        <v>27</v>
      </c>
      <c r="G54" s="23">
        <f t="shared" si="3"/>
        <v>98325</v>
      </c>
      <c r="H54" s="24">
        <v>98325</v>
      </c>
      <c r="I54" s="24">
        <v>1584065.76</v>
      </c>
      <c r="J54" s="24">
        <v>0</v>
      </c>
      <c r="K54" s="24">
        <v>0</v>
      </c>
      <c r="L54" s="25">
        <f t="shared" si="4"/>
        <v>0</v>
      </c>
      <c r="M54" s="26">
        <f t="shared" si="5"/>
        <v>0</v>
      </c>
    </row>
    <row r="55" spans="2:13" x14ac:dyDescent="0.2">
      <c r="B55" s="20"/>
      <c r="C55" s="21"/>
      <c r="D55" s="22"/>
      <c r="E55" s="17">
        <v>5152</v>
      </c>
      <c r="F55" s="18" t="s">
        <v>47</v>
      </c>
      <c r="G55" s="23">
        <f t="shared" si="3"/>
        <v>5175</v>
      </c>
      <c r="H55" s="24">
        <v>5175</v>
      </c>
      <c r="I55" s="24">
        <v>5175</v>
      </c>
      <c r="J55" s="24">
        <v>0</v>
      </c>
      <c r="K55" s="24">
        <v>0</v>
      </c>
      <c r="L55" s="25">
        <f t="shared" si="4"/>
        <v>0</v>
      </c>
      <c r="M55" s="26">
        <f t="shared" si="5"/>
        <v>0</v>
      </c>
    </row>
    <row r="56" spans="2:13" x14ac:dyDescent="0.2">
      <c r="B56" s="20"/>
      <c r="C56" s="21"/>
      <c r="D56" s="22"/>
      <c r="E56" s="17">
        <v>5211</v>
      </c>
      <c r="F56" s="18" t="s">
        <v>42</v>
      </c>
      <c r="G56" s="23">
        <f t="shared" si="3"/>
        <v>20700</v>
      </c>
      <c r="H56" s="24">
        <v>20700</v>
      </c>
      <c r="I56" s="24">
        <v>20700</v>
      </c>
      <c r="J56" s="24">
        <v>0</v>
      </c>
      <c r="K56" s="24">
        <v>0</v>
      </c>
      <c r="L56" s="25">
        <f t="shared" si="4"/>
        <v>0</v>
      </c>
      <c r="M56" s="26">
        <f t="shared" si="5"/>
        <v>0</v>
      </c>
    </row>
    <row r="57" spans="2:13" x14ac:dyDescent="0.2">
      <c r="B57" s="20"/>
      <c r="C57" s="21"/>
      <c r="D57" s="22"/>
      <c r="E57" s="17">
        <v>5411</v>
      </c>
      <c r="F57" s="18" t="s">
        <v>23</v>
      </c>
      <c r="G57" s="23">
        <f t="shared" si="3"/>
        <v>776250</v>
      </c>
      <c r="H57" s="24">
        <v>776250</v>
      </c>
      <c r="I57" s="24">
        <v>776250</v>
      </c>
      <c r="J57" s="24">
        <v>732800</v>
      </c>
      <c r="K57" s="24">
        <v>732800</v>
      </c>
      <c r="L57" s="25">
        <f t="shared" si="4"/>
        <v>0.94402576489533008</v>
      </c>
      <c r="M57" s="26">
        <f t="shared" si="5"/>
        <v>0.94402576489533008</v>
      </c>
    </row>
    <row r="58" spans="2:13" x14ac:dyDescent="0.2">
      <c r="B58" s="20"/>
      <c r="C58" s="21"/>
      <c r="D58" s="22"/>
      <c r="E58" s="17">
        <v>5631</v>
      </c>
      <c r="F58" s="18" t="s">
        <v>70</v>
      </c>
      <c r="G58" s="23">
        <f t="shared" si="3"/>
        <v>587500</v>
      </c>
      <c r="H58" s="24">
        <v>587500</v>
      </c>
      <c r="I58" s="24">
        <v>97500</v>
      </c>
      <c r="J58" s="24">
        <v>0</v>
      </c>
      <c r="K58" s="24">
        <v>0</v>
      </c>
      <c r="L58" s="25">
        <f t="shared" si="4"/>
        <v>0</v>
      </c>
      <c r="M58" s="26">
        <f t="shared" si="5"/>
        <v>0</v>
      </c>
    </row>
    <row r="59" spans="2:13" x14ac:dyDescent="0.2">
      <c r="B59" s="20"/>
      <c r="C59" s="21"/>
      <c r="D59" s="22"/>
      <c r="E59" s="17">
        <v>5651</v>
      </c>
      <c r="F59" s="18" t="s">
        <v>24</v>
      </c>
      <c r="G59" s="23">
        <f t="shared" si="3"/>
        <v>2500</v>
      </c>
      <c r="H59" s="24">
        <v>2500</v>
      </c>
      <c r="I59" s="24">
        <v>2500</v>
      </c>
      <c r="J59" s="24">
        <v>0</v>
      </c>
      <c r="K59" s="24">
        <v>0</v>
      </c>
      <c r="L59" s="25">
        <f t="shared" si="4"/>
        <v>0</v>
      </c>
      <c r="M59" s="26">
        <f t="shared" si="5"/>
        <v>0</v>
      </c>
    </row>
    <row r="60" spans="2:13" x14ac:dyDescent="0.2">
      <c r="B60" s="20"/>
      <c r="C60" s="21"/>
      <c r="D60" s="22"/>
      <c r="E60" s="17">
        <v>5691</v>
      </c>
      <c r="F60" s="18" t="s">
        <v>43</v>
      </c>
      <c r="G60" s="23">
        <f t="shared" si="3"/>
        <v>38295</v>
      </c>
      <c r="H60" s="24">
        <v>38295</v>
      </c>
      <c r="I60" s="24">
        <v>38295</v>
      </c>
      <c r="J60" s="24">
        <v>0</v>
      </c>
      <c r="K60" s="24">
        <v>0</v>
      </c>
      <c r="L60" s="25">
        <f t="shared" si="4"/>
        <v>0</v>
      </c>
      <c r="M60" s="26">
        <f t="shared" si="5"/>
        <v>0</v>
      </c>
    </row>
    <row r="61" spans="2:13" x14ac:dyDescent="0.2">
      <c r="B61" s="20"/>
      <c r="C61" s="21"/>
      <c r="D61" s="22"/>
      <c r="E61" s="17">
        <v>5911</v>
      </c>
      <c r="F61" s="18" t="s">
        <v>44</v>
      </c>
      <c r="G61" s="23">
        <f t="shared" si="3"/>
        <v>362250</v>
      </c>
      <c r="H61" s="24">
        <v>362250</v>
      </c>
      <c r="I61" s="24">
        <v>712250</v>
      </c>
      <c r="J61" s="24">
        <v>0</v>
      </c>
      <c r="K61" s="24">
        <v>0</v>
      </c>
      <c r="L61" s="25">
        <f t="shared" si="4"/>
        <v>0</v>
      </c>
      <c r="M61" s="26">
        <f t="shared" si="5"/>
        <v>0</v>
      </c>
    </row>
    <row r="62" spans="2:13" x14ac:dyDescent="0.2">
      <c r="B62" s="20"/>
      <c r="C62" s="21"/>
      <c r="D62" s="22"/>
      <c r="E62" s="17">
        <v>5971</v>
      </c>
      <c r="F62" s="18" t="s">
        <v>71</v>
      </c>
      <c r="G62" s="23">
        <f t="shared" si="3"/>
        <v>51750</v>
      </c>
      <c r="H62" s="24">
        <v>51750</v>
      </c>
      <c r="I62" s="24">
        <v>51750</v>
      </c>
      <c r="J62" s="24">
        <v>0</v>
      </c>
      <c r="K62" s="24">
        <v>0</v>
      </c>
      <c r="L62" s="25">
        <f t="shared" si="4"/>
        <v>0</v>
      </c>
      <c r="M62" s="26">
        <f t="shared" si="5"/>
        <v>0</v>
      </c>
    </row>
    <row r="63" spans="2:13" x14ac:dyDescent="0.2">
      <c r="B63" s="20" t="s">
        <v>72</v>
      </c>
      <c r="C63" s="21"/>
      <c r="D63" s="22" t="s">
        <v>73</v>
      </c>
      <c r="E63" s="17">
        <v>5151</v>
      </c>
      <c r="F63" s="18" t="s">
        <v>27</v>
      </c>
      <c r="G63" s="23">
        <f t="shared" si="3"/>
        <v>45000</v>
      </c>
      <c r="H63" s="24">
        <v>45000</v>
      </c>
      <c r="I63" s="24">
        <v>32000</v>
      </c>
      <c r="J63" s="24">
        <v>0</v>
      </c>
      <c r="K63" s="24">
        <v>0</v>
      </c>
      <c r="L63" s="25">
        <f t="shared" si="4"/>
        <v>0</v>
      </c>
      <c r="M63" s="26">
        <f t="shared" si="5"/>
        <v>0</v>
      </c>
    </row>
    <row r="64" spans="2:13" x14ac:dyDescent="0.2">
      <c r="B64" s="20"/>
      <c r="C64" s="21"/>
      <c r="D64" s="22"/>
      <c r="E64" s="17">
        <v>5311</v>
      </c>
      <c r="F64" s="18" t="s">
        <v>74</v>
      </c>
      <c r="G64" s="23">
        <f t="shared" si="3"/>
        <v>100000</v>
      </c>
      <c r="H64" s="24">
        <v>100000</v>
      </c>
      <c r="I64" s="24">
        <v>100000</v>
      </c>
      <c r="J64" s="24">
        <v>0</v>
      </c>
      <c r="K64" s="24">
        <v>0</v>
      </c>
      <c r="L64" s="25">
        <f t="shared" si="4"/>
        <v>0</v>
      </c>
      <c r="M64" s="26">
        <f t="shared" si="5"/>
        <v>0</v>
      </c>
    </row>
    <row r="65" spans="2:13" x14ac:dyDescent="0.2">
      <c r="B65" s="20"/>
      <c r="C65" s="21"/>
      <c r="D65" s="22"/>
      <c r="E65" s="17">
        <v>5411</v>
      </c>
      <c r="F65" s="18" t="s">
        <v>23</v>
      </c>
      <c r="G65" s="23">
        <f t="shared" si="3"/>
        <v>250000</v>
      </c>
      <c r="H65" s="24">
        <v>250000</v>
      </c>
      <c r="I65" s="24">
        <v>0</v>
      </c>
      <c r="J65" s="24">
        <v>0</v>
      </c>
      <c r="K65" s="24">
        <v>0</v>
      </c>
      <c r="L65" s="25">
        <f t="shared" si="4"/>
        <v>0</v>
      </c>
      <c r="M65" s="26">
        <f t="shared" si="5"/>
        <v>0</v>
      </c>
    </row>
    <row r="66" spans="2:13" x14ac:dyDescent="0.2">
      <c r="B66" s="20" t="s">
        <v>75</v>
      </c>
      <c r="C66" s="21"/>
      <c r="D66" s="22" t="s">
        <v>76</v>
      </c>
      <c r="E66" s="17">
        <v>5211</v>
      </c>
      <c r="F66" s="18" t="s">
        <v>42</v>
      </c>
      <c r="G66" s="23">
        <f t="shared" si="3"/>
        <v>50000</v>
      </c>
      <c r="H66" s="24">
        <v>50000</v>
      </c>
      <c r="I66" s="24">
        <v>50000</v>
      </c>
      <c r="J66" s="24">
        <v>0</v>
      </c>
      <c r="K66" s="24">
        <v>0</v>
      </c>
      <c r="L66" s="25">
        <f t="shared" si="4"/>
        <v>0</v>
      </c>
      <c r="M66" s="26">
        <f t="shared" si="5"/>
        <v>0</v>
      </c>
    </row>
    <row r="67" spans="2:13" x14ac:dyDescent="0.2">
      <c r="B67" s="20" t="s">
        <v>77</v>
      </c>
      <c r="C67" s="21"/>
      <c r="D67" s="22" t="s">
        <v>78</v>
      </c>
      <c r="E67" s="17">
        <v>5151</v>
      </c>
      <c r="F67" s="18" t="s">
        <v>27</v>
      </c>
      <c r="G67" s="23">
        <f t="shared" si="3"/>
        <v>60000</v>
      </c>
      <c r="H67" s="24">
        <v>60000</v>
      </c>
      <c r="I67" s="24">
        <v>0</v>
      </c>
      <c r="J67" s="24">
        <v>0</v>
      </c>
      <c r="K67" s="24">
        <v>0</v>
      </c>
      <c r="L67" s="25">
        <f t="shared" si="4"/>
        <v>0</v>
      </c>
      <c r="M67" s="26">
        <f t="shared" si="5"/>
        <v>0</v>
      </c>
    </row>
    <row r="68" spans="2:13" x14ac:dyDescent="0.2">
      <c r="B68" s="20" t="s">
        <v>79</v>
      </c>
      <c r="C68" s="21"/>
      <c r="D68" s="22" t="s">
        <v>80</v>
      </c>
      <c r="E68" s="17">
        <v>5211</v>
      </c>
      <c r="F68" s="18" t="s">
        <v>42</v>
      </c>
      <c r="G68" s="23">
        <f t="shared" si="3"/>
        <v>15000</v>
      </c>
      <c r="H68" s="24">
        <v>15000</v>
      </c>
      <c r="I68" s="24">
        <v>15000</v>
      </c>
      <c r="J68" s="24">
        <v>0</v>
      </c>
      <c r="K68" s="24">
        <v>0</v>
      </c>
      <c r="L68" s="25">
        <f t="shared" si="4"/>
        <v>0</v>
      </c>
      <c r="M68" s="26">
        <f t="shared" si="5"/>
        <v>0</v>
      </c>
    </row>
    <row r="69" spans="2:13" x14ac:dyDescent="0.2">
      <c r="B69" s="20"/>
      <c r="C69" s="21"/>
      <c r="D69" s="22"/>
      <c r="E69" s="17">
        <v>5411</v>
      </c>
      <c r="F69" s="18" t="s">
        <v>23</v>
      </c>
      <c r="G69" s="23">
        <f t="shared" si="3"/>
        <v>1000000</v>
      </c>
      <c r="H69" s="24">
        <v>1000000</v>
      </c>
      <c r="I69" s="24">
        <v>1000000</v>
      </c>
      <c r="J69" s="24">
        <v>886500</v>
      </c>
      <c r="K69" s="24">
        <v>886500</v>
      </c>
      <c r="L69" s="25">
        <f t="shared" si="4"/>
        <v>0.88649999999999995</v>
      </c>
      <c r="M69" s="26">
        <f t="shared" si="5"/>
        <v>0.88649999999999995</v>
      </c>
    </row>
    <row r="70" spans="2:13" x14ac:dyDescent="0.2">
      <c r="B70" s="20"/>
      <c r="C70" s="21"/>
      <c r="D70" s="22"/>
      <c r="E70" s="17">
        <v>5671</v>
      </c>
      <c r="F70" s="18" t="s">
        <v>39</v>
      </c>
      <c r="G70" s="23">
        <f t="shared" si="3"/>
        <v>30000</v>
      </c>
      <c r="H70" s="24">
        <v>30000</v>
      </c>
      <c r="I70" s="24">
        <v>30000</v>
      </c>
      <c r="J70" s="24">
        <v>0</v>
      </c>
      <c r="K70" s="24">
        <v>0</v>
      </c>
      <c r="L70" s="25">
        <f t="shared" si="4"/>
        <v>0</v>
      </c>
      <c r="M70" s="26">
        <f t="shared" si="5"/>
        <v>0</v>
      </c>
    </row>
    <row r="71" spans="2:13" x14ac:dyDescent="0.2">
      <c r="B71" s="20" t="s">
        <v>81</v>
      </c>
      <c r="C71" s="21"/>
      <c r="D71" s="22" t="s">
        <v>82</v>
      </c>
      <c r="E71" s="17">
        <v>5111</v>
      </c>
      <c r="F71" s="18" t="s">
        <v>33</v>
      </c>
      <c r="G71" s="23">
        <f t="shared" si="3"/>
        <v>5000</v>
      </c>
      <c r="H71" s="24">
        <v>5000</v>
      </c>
      <c r="I71" s="24">
        <v>5000</v>
      </c>
      <c r="J71" s="24">
        <v>0</v>
      </c>
      <c r="K71" s="24">
        <v>0</v>
      </c>
      <c r="L71" s="25">
        <f t="shared" si="4"/>
        <v>0</v>
      </c>
      <c r="M71" s="26">
        <f t="shared" si="5"/>
        <v>0</v>
      </c>
    </row>
    <row r="72" spans="2:13" x14ac:dyDescent="0.2">
      <c r="B72" s="20"/>
      <c r="C72" s="21"/>
      <c r="D72" s="22"/>
      <c r="E72" s="17">
        <v>5151</v>
      </c>
      <c r="F72" s="18" t="s">
        <v>27</v>
      </c>
      <c r="G72" s="23">
        <f t="shared" si="3"/>
        <v>10000</v>
      </c>
      <c r="H72" s="24">
        <v>10000</v>
      </c>
      <c r="I72" s="24">
        <v>0</v>
      </c>
      <c r="J72" s="24">
        <v>0</v>
      </c>
      <c r="K72" s="24">
        <v>0</v>
      </c>
      <c r="L72" s="25">
        <f t="shared" si="4"/>
        <v>0</v>
      </c>
      <c r="M72" s="26">
        <f t="shared" si="5"/>
        <v>0</v>
      </c>
    </row>
    <row r="73" spans="2:13" x14ac:dyDescent="0.2">
      <c r="B73" s="20" t="s">
        <v>83</v>
      </c>
      <c r="C73" s="21"/>
      <c r="D73" s="22" t="s">
        <v>84</v>
      </c>
      <c r="E73" s="17">
        <v>5411</v>
      </c>
      <c r="F73" s="18" t="s">
        <v>23</v>
      </c>
      <c r="G73" s="23">
        <f t="shared" ref="G73:G104" si="6">+H73</f>
        <v>500000</v>
      </c>
      <c r="H73" s="24">
        <v>500000</v>
      </c>
      <c r="I73" s="24">
        <v>0</v>
      </c>
      <c r="J73" s="24">
        <v>0</v>
      </c>
      <c r="K73" s="24">
        <v>0</v>
      </c>
      <c r="L73" s="25">
        <f t="shared" ref="L73:L104" si="7">IFERROR(K73/H73,0)</f>
        <v>0</v>
      </c>
      <c r="M73" s="26">
        <f t="shared" ref="M73:M104" si="8">IFERROR(K73/I73,0)</f>
        <v>0</v>
      </c>
    </row>
    <row r="74" spans="2:13" x14ac:dyDescent="0.2">
      <c r="B74" s="20" t="s">
        <v>85</v>
      </c>
      <c r="C74" s="21"/>
      <c r="D74" s="22" t="s">
        <v>86</v>
      </c>
      <c r="E74" s="17">
        <v>5621</v>
      </c>
      <c r="F74" s="18" t="s">
        <v>53</v>
      </c>
      <c r="G74" s="23">
        <f t="shared" si="6"/>
        <v>0</v>
      </c>
      <c r="H74" s="24">
        <v>0</v>
      </c>
      <c r="I74" s="24">
        <v>300000</v>
      </c>
      <c r="J74" s="24">
        <v>0</v>
      </c>
      <c r="K74" s="24">
        <v>0</v>
      </c>
      <c r="L74" s="25">
        <f t="shared" si="7"/>
        <v>0</v>
      </c>
      <c r="M74" s="26">
        <f t="shared" si="8"/>
        <v>0</v>
      </c>
    </row>
    <row r="75" spans="2:13" x14ac:dyDescent="0.2">
      <c r="B75" s="20"/>
      <c r="C75" s="21"/>
      <c r="D75" s="22"/>
      <c r="E75" s="17">
        <v>5671</v>
      </c>
      <c r="F75" s="18" t="s">
        <v>39</v>
      </c>
      <c r="G75" s="23">
        <f t="shared" si="6"/>
        <v>207000</v>
      </c>
      <c r="H75" s="24">
        <v>207000</v>
      </c>
      <c r="I75" s="24">
        <v>207000</v>
      </c>
      <c r="J75" s="24">
        <v>0</v>
      </c>
      <c r="K75" s="24">
        <v>0</v>
      </c>
      <c r="L75" s="25">
        <f t="shared" si="7"/>
        <v>0</v>
      </c>
      <c r="M75" s="26">
        <f t="shared" si="8"/>
        <v>0</v>
      </c>
    </row>
    <row r="76" spans="2:13" x14ac:dyDescent="0.2">
      <c r="B76" s="20" t="s">
        <v>87</v>
      </c>
      <c r="C76" s="21"/>
      <c r="D76" s="22" t="s">
        <v>88</v>
      </c>
      <c r="E76" s="17">
        <v>5111</v>
      </c>
      <c r="F76" s="18" t="s">
        <v>33</v>
      </c>
      <c r="G76" s="23">
        <f t="shared" si="6"/>
        <v>10000</v>
      </c>
      <c r="H76" s="24">
        <v>10000</v>
      </c>
      <c r="I76" s="24">
        <v>10000</v>
      </c>
      <c r="J76" s="24">
        <v>0</v>
      </c>
      <c r="K76" s="24">
        <v>0</v>
      </c>
      <c r="L76" s="25">
        <f t="shared" si="7"/>
        <v>0</v>
      </c>
      <c r="M76" s="26">
        <f t="shared" si="8"/>
        <v>0</v>
      </c>
    </row>
    <row r="77" spans="2:13" x14ac:dyDescent="0.2">
      <c r="B77" s="20"/>
      <c r="C77" s="21"/>
      <c r="D77" s="22"/>
      <c r="E77" s="17">
        <v>5151</v>
      </c>
      <c r="F77" s="18" t="s">
        <v>27</v>
      </c>
      <c r="G77" s="23">
        <f t="shared" si="6"/>
        <v>30000</v>
      </c>
      <c r="H77" s="24">
        <v>30000</v>
      </c>
      <c r="I77" s="24">
        <v>0</v>
      </c>
      <c r="J77" s="24">
        <v>0</v>
      </c>
      <c r="K77" s="24">
        <v>0</v>
      </c>
      <c r="L77" s="25">
        <f t="shared" si="7"/>
        <v>0</v>
      </c>
      <c r="M77" s="26">
        <f t="shared" si="8"/>
        <v>0</v>
      </c>
    </row>
    <row r="78" spans="2:13" x14ac:dyDescent="0.2">
      <c r="B78" s="20"/>
      <c r="C78" s="21"/>
      <c r="D78" s="22"/>
      <c r="E78" s="17">
        <v>5152</v>
      </c>
      <c r="F78" s="18" t="s">
        <v>47</v>
      </c>
      <c r="G78" s="23">
        <f t="shared" si="6"/>
        <v>5000</v>
      </c>
      <c r="H78" s="24">
        <v>5000</v>
      </c>
      <c r="I78" s="24">
        <v>5000</v>
      </c>
      <c r="J78" s="24">
        <v>0</v>
      </c>
      <c r="K78" s="24">
        <v>0</v>
      </c>
      <c r="L78" s="25">
        <f t="shared" si="7"/>
        <v>0</v>
      </c>
      <c r="M78" s="26">
        <f t="shared" si="8"/>
        <v>0</v>
      </c>
    </row>
    <row r="79" spans="2:13" x14ac:dyDescent="0.2">
      <c r="B79" s="20"/>
      <c r="C79" s="21"/>
      <c r="D79" s="22"/>
      <c r="E79" s="17">
        <v>5621</v>
      </c>
      <c r="F79" s="18" t="s">
        <v>53</v>
      </c>
      <c r="G79" s="23">
        <f t="shared" si="6"/>
        <v>10000</v>
      </c>
      <c r="H79" s="24">
        <v>10000</v>
      </c>
      <c r="I79" s="24">
        <v>10000</v>
      </c>
      <c r="J79" s="24">
        <v>0</v>
      </c>
      <c r="K79" s="24">
        <v>0</v>
      </c>
      <c r="L79" s="25">
        <f t="shared" si="7"/>
        <v>0</v>
      </c>
      <c r="M79" s="26">
        <f t="shared" si="8"/>
        <v>0</v>
      </c>
    </row>
    <row r="80" spans="2:13" x14ac:dyDescent="0.2">
      <c r="B80" s="20"/>
      <c r="C80" s="21"/>
      <c r="D80" s="22"/>
      <c r="E80" s="17">
        <v>5671</v>
      </c>
      <c r="F80" s="18" t="s">
        <v>39</v>
      </c>
      <c r="G80" s="23">
        <f t="shared" si="6"/>
        <v>15000</v>
      </c>
      <c r="H80" s="24">
        <v>15000</v>
      </c>
      <c r="I80" s="24">
        <v>15000</v>
      </c>
      <c r="J80" s="24">
        <v>0</v>
      </c>
      <c r="K80" s="24">
        <v>0</v>
      </c>
      <c r="L80" s="25">
        <f t="shared" si="7"/>
        <v>0</v>
      </c>
      <c r="M80" s="26">
        <f t="shared" si="8"/>
        <v>0</v>
      </c>
    </row>
    <row r="81" spans="2:13" x14ac:dyDescent="0.2">
      <c r="B81" s="20" t="s">
        <v>89</v>
      </c>
      <c r="C81" s="21"/>
      <c r="D81" s="22" t="s">
        <v>90</v>
      </c>
      <c r="E81" s="17">
        <v>5111</v>
      </c>
      <c r="F81" s="18" t="s">
        <v>33</v>
      </c>
      <c r="G81" s="23">
        <f t="shared" si="6"/>
        <v>10000</v>
      </c>
      <c r="H81" s="24">
        <v>10000</v>
      </c>
      <c r="I81" s="24">
        <v>10000</v>
      </c>
      <c r="J81" s="24">
        <v>0</v>
      </c>
      <c r="K81" s="24">
        <v>0</v>
      </c>
      <c r="L81" s="25">
        <f t="shared" si="7"/>
        <v>0</v>
      </c>
      <c r="M81" s="26">
        <f t="shared" si="8"/>
        <v>0</v>
      </c>
    </row>
    <row r="82" spans="2:13" x14ac:dyDescent="0.2">
      <c r="B82" s="20"/>
      <c r="C82" s="21"/>
      <c r="D82" s="22"/>
      <c r="E82" s="17">
        <v>5151</v>
      </c>
      <c r="F82" s="18" t="s">
        <v>27</v>
      </c>
      <c r="G82" s="23">
        <f t="shared" si="6"/>
        <v>10000</v>
      </c>
      <c r="H82" s="24">
        <v>10000</v>
      </c>
      <c r="I82" s="24">
        <v>0</v>
      </c>
      <c r="J82" s="24">
        <v>0</v>
      </c>
      <c r="K82" s="24">
        <v>0</v>
      </c>
      <c r="L82" s="25">
        <f t="shared" si="7"/>
        <v>0</v>
      </c>
      <c r="M82" s="26">
        <f t="shared" si="8"/>
        <v>0</v>
      </c>
    </row>
    <row r="83" spans="2:13" x14ac:dyDescent="0.2">
      <c r="B83" s="20"/>
      <c r="C83" s="21"/>
      <c r="D83" s="22"/>
      <c r="E83" s="17">
        <v>5311</v>
      </c>
      <c r="F83" s="18" t="s">
        <v>74</v>
      </c>
      <c r="G83" s="23">
        <f t="shared" si="6"/>
        <v>20000</v>
      </c>
      <c r="H83" s="24">
        <v>20000</v>
      </c>
      <c r="I83" s="24">
        <v>20000</v>
      </c>
      <c r="J83" s="24">
        <v>0</v>
      </c>
      <c r="K83" s="24">
        <v>0</v>
      </c>
      <c r="L83" s="25">
        <f t="shared" si="7"/>
        <v>0</v>
      </c>
      <c r="M83" s="26">
        <f t="shared" si="8"/>
        <v>0</v>
      </c>
    </row>
    <row r="84" spans="2:13" x14ac:dyDescent="0.2">
      <c r="B84" s="20"/>
      <c r="C84" s="21"/>
      <c r="D84" s="22"/>
      <c r="E84" s="17">
        <v>5321</v>
      </c>
      <c r="F84" s="18" t="s">
        <v>91</v>
      </c>
      <c r="G84" s="23">
        <f t="shared" si="6"/>
        <v>10000</v>
      </c>
      <c r="H84" s="24">
        <v>10000</v>
      </c>
      <c r="I84" s="24">
        <v>10000</v>
      </c>
      <c r="J84" s="24">
        <v>0</v>
      </c>
      <c r="K84" s="24">
        <v>0</v>
      </c>
      <c r="L84" s="25">
        <f t="shared" si="7"/>
        <v>0</v>
      </c>
      <c r="M84" s="26">
        <f t="shared" si="8"/>
        <v>0</v>
      </c>
    </row>
    <row r="85" spans="2:13" x14ac:dyDescent="0.2">
      <c r="B85" s="20"/>
      <c r="C85" s="21"/>
      <c r="D85" s="22"/>
      <c r="E85" s="17">
        <v>5322</v>
      </c>
      <c r="F85" s="18" t="s">
        <v>92</v>
      </c>
      <c r="G85" s="23">
        <f t="shared" si="6"/>
        <v>20000</v>
      </c>
      <c r="H85" s="24">
        <v>20000</v>
      </c>
      <c r="I85" s="24">
        <v>20000</v>
      </c>
      <c r="J85" s="24">
        <v>0</v>
      </c>
      <c r="K85" s="24">
        <v>0</v>
      </c>
      <c r="L85" s="25">
        <f t="shared" si="7"/>
        <v>0</v>
      </c>
      <c r="M85" s="26">
        <f t="shared" si="8"/>
        <v>0</v>
      </c>
    </row>
    <row r="86" spans="2:13" x14ac:dyDescent="0.2">
      <c r="B86" s="20"/>
      <c r="C86" s="21"/>
      <c r="D86" s="22"/>
      <c r="E86" s="17">
        <v>5411</v>
      </c>
      <c r="F86" s="18" t="s">
        <v>23</v>
      </c>
      <c r="G86" s="23">
        <f t="shared" si="6"/>
        <v>400000</v>
      </c>
      <c r="H86" s="24">
        <v>400000</v>
      </c>
      <c r="I86" s="24">
        <v>400000</v>
      </c>
      <c r="J86" s="24">
        <v>399600</v>
      </c>
      <c r="K86" s="24">
        <v>0</v>
      </c>
      <c r="L86" s="25">
        <f t="shared" si="7"/>
        <v>0</v>
      </c>
      <c r="M86" s="26">
        <f t="shared" si="8"/>
        <v>0</v>
      </c>
    </row>
    <row r="87" spans="2:13" x14ac:dyDescent="0.2">
      <c r="B87" s="20"/>
      <c r="C87" s="21"/>
      <c r="D87" s="22"/>
      <c r="E87" s="17">
        <v>5421</v>
      </c>
      <c r="F87" s="18" t="s">
        <v>93</v>
      </c>
      <c r="G87" s="23">
        <f t="shared" si="6"/>
        <v>350000</v>
      </c>
      <c r="H87" s="24">
        <v>350000</v>
      </c>
      <c r="I87" s="24">
        <v>350000</v>
      </c>
      <c r="J87" s="24">
        <v>0</v>
      </c>
      <c r="K87" s="24">
        <v>0</v>
      </c>
      <c r="L87" s="25">
        <f t="shared" si="7"/>
        <v>0</v>
      </c>
      <c r="M87" s="26">
        <f t="shared" si="8"/>
        <v>0</v>
      </c>
    </row>
    <row r="88" spans="2:13" x14ac:dyDescent="0.2">
      <c r="B88" s="20"/>
      <c r="C88" s="21"/>
      <c r="D88" s="22"/>
      <c r="E88" s="17">
        <v>5621</v>
      </c>
      <c r="F88" s="18" t="s">
        <v>53</v>
      </c>
      <c r="G88" s="23">
        <f t="shared" si="6"/>
        <v>45000</v>
      </c>
      <c r="H88" s="24">
        <v>45000</v>
      </c>
      <c r="I88" s="24">
        <v>45000</v>
      </c>
      <c r="J88" s="24">
        <v>0</v>
      </c>
      <c r="K88" s="24">
        <v>0</v>
      </c>
      <c r="L88" s="25">
        <f t="shared" si="7"/>
        <v>0</v>
      </c>
      <c r="M88" s="26">
        <f t="shared" si="8"/>
        <v>0</v>
      </c>
    </row>
    <row r="89" spans="2:13" x14ac:dyDescent="0.2">
      <c r="B89" s="20"/>
      <c r="C89" s="21"/>
      <c r="D89" s="22"/>
      <c r="E89" s="17">
        <v>5671</v>
      </c>
      <c r="F89" s="18" t="s">
        <v>39</v>
      </c>
      <c r="G89" s="23">
        <f t="shared" si="6"/>
        <v>150000</v>
      </c>
      <c r="H89" s="24">
        <v>150000</v>
      </c>
      <c r="I89" s="24">
        <v>150000</v>
      </c>
      <c r="J89" s="24">
        <v>60436</v>
      </c>
      <c r="K89" s="24">
        <v>0</v>
      </c>
      <c r="L89" s="25">
        <f t="shared" si="7"/>
        <v>0</v>
      </c>
      <c r="M89" s="26">
        <f t="shared" si="8"/>
        <v>0</v>
      </c>
    </row>
    <row r="90" spans="2:13" x14ac:dyDescent="0.2">
      <c r="B90" s="20" t="s">
        <v>94</v>
      </c>
      <c r="C90" s="21"/>
      <c r="D90" s="22" t="s">
        <v>95</v>
      </c>
      <c r="E90" s="17">
        <v>5671</v>
      </c>
      <c r="F90" s="18" t="s">
        <v>39</v>
      </c>
      <c r="G90" s="23">
        <f t="shared" si="6"/>
        <v>110000</v>
      </c>
      <c r="H90" s="24">
        <v>110000</v>
      </c>
      <c r="I90" s="24">
        <v>110000</v>
      </c>
      <c r="J90" s="24">
        <v>0</v>
      </c>
      <c r="K90" s="24">
        <v>0</v>
      </c>
      <c r="L90" s="25">
        <f t="shared" si="7"/>
        <v>0</v>
      </c>
      <c r="M90" s="26">
        <f t="shared" si="8"/>
        <v>0</v>
      </c>
    </row>
    <row r="91" spans="2:13" x14ac:dyDescent="0.2">
      <c r="B91" s="20" t="s">
        <v>96</v>
      </c>
      <c r="C91" s="21"/>
      <c r="D91" s="22" t="s">
        <v>97</v>
      </c>
      <c r="E91" s="17">
        <v>5111</v>
      </c>
      <c r="F91" s="18" t="s">
        <v>33</v>
      </c>
      <c r="G91" s="23">
        <f t="shared" si="6"/>
        <v>2500</v>
      </c>
      <c r="H91" s="24">
        <v>2500</v>
      </c>
      <c r="I91" s="24">
        <v>2500</v>
      </c>
      <c r="J91" s="24">
        <v>0</v>
      </c>
      <c r="K91" s="24">
        <v>0</v>
      </c>
      <c r="L91" s="25">
        <f t="shared" si="7"/>
        <v>0</v>
      </c>
      <c r="M91" s="26">
        <f t="shared" si="8"/>
        <v>0</v>
      </c>
    </row>
    <row r="92" spans="2:13" x14ac:dyDescent="0.2">
      <c r="B92" s="20"/>
      <c r="C92" s="21"/>
      <c r="D92" s="22"/>
      <c r="E92" s="17">
        <v>5191</v>
      </c>
      <c r="F92" s="18" t="s">
        <v>38</v>
      </c>
      <c r="G92" s="23">
        <f t="shared" si="6"/>
        <v>9000</v>
      </c>
      <c r="H92" s="24">
        <v>9000</v>
      </c>
      <c r="I92" s="24">
        <v>9000</v>
      </c>
      <c r="J92" s="24">
        <v>0</v>
      </c>
      <c r="K92" s="24">
        <v>0</v>
      </c>
      <c r="L92" s="25">
        <f t="shared" si="7"/>
        <v>0</v>
      </c>
      <c r="M92" s="26">
        <f t="shared" si="8"/>
        <v>0</v>
      </c>
    </row>
    <row r="93" spans="2:13" x14ac:dyDescent="0.2">
      <c r="B93" s="20" t="s">
        <v>98</v>
      </c>
      <c r="C93" s="21"/>
      <c r="D93" s="22" t="s">
        <v>99</v>
      </c>
      <c r="E93" s="17">
        <v>5621</v>
      </c>
      <c r="F93" s="18" t="s">
        <v>53</v>
      </c>
      <c r="G93" s="23">
        <f t="shared" si="6"/>
        <v>25875</v>
      </c>
      <c r="H93" s="24">
        <v>25875</v>
      </c>
      <c r="I93" s="24">
        <v>25875</v>
      </c>
      <c r="J93" s="24">
        <v>0</v>
      </c>
      <c r="K93" s="24">
        <v>0</v>
      </c>
      <c r="L93" s="25">
        <f t="shared" si="7"/>
        <v>0</v>
      </c>
      <c r="M93" s="26">
        <f t="shared" si="8"/>
        <v>0</v>
      </c>
    </row>
    <row r="94" spans="2:13" x14ac:dyDescent="0.2">
      <c r="B94" s="20"/>
      <c r="C94" s="21"/>
      <c r="D94" s="22"/>
      <c r="E94" s="17">
        <v>5671</v>
      </c>
      <c r="F94" s="18" t="s">
        <v>39</v>
      </c>
      <c r="G94" s="23">
        <f t="shared" si="6"/>
        <v>57000</v>
      </c>
      <c r="H94" s="24">
        <v>57000</v>
      </c>
      <c r="I94" s="24">
        <v>57000</v>
      </c>
      <c r="J94" s="24">
        <v>0</v>
      </c>
      <c r="K94" s="24">
        <v>0</v>
      </c>
      <c r="L94" s="25">
        <f t="shared" si="7"/>
        <v>0</v>
      </c>
      <c r="M94" s="26">
        <f t="shared" si="8"/>
        <v>0</v>
      </c>
    </row>
    <row r="95" spans="2:13" x14ac:dyDescent="0.2">
      <c r="B95" s="20" t="s">
        <v>100</v>
      </c>
      <c r="C95" s="21"/>
      <c r="D95" s="22" t="s">
        <v>101</v>
      </c>
      <c r="E95" s="17">
        <v>5111</v>
      </c>
      <c r="F95" s="18" t="s">
        <v>33</v>
      </c>
      <c r="G95" s="23">
        <f t="shared" si="6"/>
        <v>20000</v>
      </c>
      <c r="H95" s="24">
        <v>20000</v>
      </c>
      <c r="I95" s="24">
        <v>20000</v>
      </c>
      <c r="J95" s="24">
        <v>0</v>
      </c>
      <c r="K95" s="24">
        <v>0</v>
      </c>
      <c r="L95" s="25">
        <f t="shared" si="7"/>
        <v>0</v>
      </c>
      <c r="M95" s="26">
        <f t="shared" si="8"/>
        <v>0</v>
      </c>
    </row>
    <row r="96" spans="2:13" x14ac:dyDescent="0.2">
      <c r="B96" s="20"/>
      <c r="C96" s="21"/>
      <c r="D96" s="22"/>
      <c r="E96" s="17">
        <v>5411</v>
      </c>
      <c r="F96" s="18" t="s">
        <v>23</v>
      </c>
      <c r="G96" s="23">
        <f t="shared" si="6"/>
        <v>100000</v>
      </c>
      <c r="H96" s="24">
        <v>100000</v>
      </c>
      <c r="I96" s="24">
        <v>0</v>
      </c>
      <c r="J96" s="24">
        <v>0</v>
      </c>
      <c r="K96" s="24">
        <v>0</v>
      </c>
      <c r="L96" s="25">
        <f t="shared" si="7"/>
        <v>0</v>
      </c>
      <c r="M96" s="26">
        <f t="shared" si="8"/>
        <v>0</v>
      </c>
    </row>
    <row r="97" spans="2:13" x14ac:dyDescent="0.2">
      <c r="B97" s="20"/>
      <c r="C97" s="21"/>
      <c r="D97" s="22"/>
      <c r="E97" s="17">
        <v>5671</v>
      </c>
      <c r="F97" s="18" t="s">
        <v>39</v>
      </c>
      <c r="G97" s="23">
        <f t="shared" si="6"/>
        <v>35000</v>
      </c>
      <c r="H97" s="24">
        <v>35000</v>
      </c>
      <c r="I97" s="24">
        <v>35000</v>
      </c>
      <c r="J97" s="24">
        <v>0</v>
      </c>
      <c r="K97" s="24">
        <v>0</v>
      </c>
      <c r="L97" s="25">
        <f t="shared" si="7"/>
        <v>0</v>
      </c>
      <c r="M97" s="26">
        <f t="shared" si="8"/>
        <v>0</v>
      </c>
    </row>
    <row r="98" spans="2:13" x14ac:dyDescent="0.2">
      <c r="B98" s="20"/>
      <c r="C98" s="21"/>
      <c r="D98" s="22"/>
      <c r="E98" s="17">
        <v>5691</v>
      </c>
      <c r="F98" s="18" t="s">
        <v>43</v>
      </c>
      <c r="G98" s="23">
        <f t="shared" si="6"/>
        <v>50000</v>
      </c>
      <c r="H98" s="24">
        <v>50000</v>
      </c>
      <c r="I98" s="24">
        <v>16164</v>
      </c>
      <c r="J98" s="24">
        <v>0</v>
      </c>
      <c r="K98" s="24">
        <v>0</v>
      </c>
      <c r="L98" s="25">
        <f t="shared" si="7"/>
        <v>0</v>
      </c>
      <c r="M98" s="26">
        <f t="shared" si="8"/>
        <v>0</v>
      </c>
    </row>
    <row r="99" spans="2:13" x14ac:dyDescent="0.2">
      <c r="B99" s="20" t="s">
        <v>102</v>
      </c>
      <c r="C99" s="21"/>
      <c r="D99" s="22" t="s">
        <v>103</v>
      </c>
      <c r="E99" s="17">
        <v>5111</v>
      </c>
      <c r="F99" s="18" t="s">
        <v>33</v>
      </c>
      <c r="G99" s="23">
        <f t="shared" si="6"/>
        <v>25000</v>
      </c>
      <c r="H99" s="24">
        <v>25000</v>
      </c>
      <c r="I99" s="24">
        <v>25000</v>
      </c>
      <c r="J99" s="24">
        <v>0</v>
      </c>
      <c r="K99" s="24">
        <v>0</v>
      </c>
      <c r="L99" s="25">
        <f t="shared" si="7"/>
        <v>0</v>
      </c>
      <c r="M99" s="26">
        <f t="shared" si="8"/>
        <v>0</v>
      </c>
    </row>
    <row r="100" spans="2:13" x14ac:dyDescent="0.2">
      <c r="B100" s="20"/>
      <c r="C100" s="21"/>
      <c r="D100" s="22"/>
      <c r="E100" s="17">
        <v>5151</v>
      </c>
      <c r="F100" s="18" t="s">
        <v>27</v>
      </c>
      <c r="G100" s="23">
        <f t="shared" si="6"/>
        <v>35000</v>
      </c>
      <c r="H100" s="24">
        <v>35000</v>
      </c>
      <c r="I100" s="24">
        <v>35000</v>
      </c>
      <c r="J100" s="24">
        <v>0</v>
      </c>
      <c r="K100" s="24">
        <v>0</v>
      </c>
      <c r="L100" s="25">
        <f t="shared" si="7"/>
        <v>0</v>
      </c>
      <c r="M100" s="26">
        <f t="shared" si="8"/>
        <v>0</v>
      </c>
    </row>
    <row r="101" spans="2:13" x14ac:dyDescent="0.2">
      <c r="B101" s="20"/>
      <c r="C101" s="21"/>
      <c r="D101" s="22"/>
      <c r="E101" s="17">
        <v>5671</v>
      </c>
      <c r="F101" s="18" t="s">
        <v>39</v>
      </c>
      <c r="G101" s="23">
        <f t="shared" si="6"/>
        <v>20000</v>
      </c>
      <c r="H101" s="24">
        <v>20000</v>
      </c>
      <c r="I101" s="24">
        <v>20000</v>
      </c>
      <c r="J101" s="24">
        <v>0</v>
      </c>
      <c r="K101" s="24">
        <v>0</v>
      </c>
      <c r="L101" s="25">
        <f t="shared" si="7"/>
        <v>0</v>
      </c>
      <c r="M101" s="26">
        <f t="shared" si="8"/>
        <v>0</v>
      </c>
    </row>
    <row r="102" spans="2:13" x14ac:dyDescent="0.2">
      <c r="B102" s="20"/>
      <c r="C102" s="21"/>
      <c r="D102" s="22"/>
      <c r="E102" s="17">
        <v>5691</v>
      </c>
      <c r="F102" s="18" t="s">
        <v>43</v>
      </c>
      <c r="G102" s="23">
        <f t="shared" si="6"/>
        <v>150000</v>
      </c>
      <c r="H102" s="24">
        <v>150000</v>
      </c>
      <c r="I102" s="24">
        <v>150000</v>
      </c>
      <c r="J102" s="24">
        <v>0</v>
      </c>
      <c r="K102" s="24">
        <v>0</v>
      </c>
      <c r="L102" s="25">
        <f t="shared" si="7"/>
        <v>0</v>
      </c>
      <c r="M102" s="26">
        <f t="shared" si="8"/>
        <v>0</v>
      </c>
    </row>
    <row r="103" spans="2:13" x14ac:dyDescent="0.2">
      <c r="B103" s="20" t="s">
        <v>104</v>
      </c>
      <c r="C103" s="21"/>
      <c r="D103" s="22" t="s">
        <v>105</v>
      </c>
      <c r="E103" s="17">
        <v>5111</v>
      </c>
      <c r="F103" s="18" t="s">
        <v>33</v>
      </c>
      <c r="G103" s="23">
        <f t="shared" si="6"/>
        <v>51750</v>
      </c>
      <c r="H103" s="24">
        <v>51750</v>
      </c>
      <c r="I103" s="24">
        <v>21750</v>
      </c>
      <c r="J103" s="24">
        <v>0</v>
      </c>
      <c r="K103" s="24">
        <v>0</v>
      </c>
      <c r="L103" s="25">
        <f t="shared" si="7"/>
        <v>0</v>
      </c>
      <c r="M103" s="26">
        <f t="shared" si="8"/>
        <v>0</v>
      </c>
    </row>
    <row r="104" spans="2:13" x14ac:dyDescent="0.2">
      <c r="B104" s="20"/>
      <c r="C104" s="21"/>
      <c r="D104" s="22"/>
      <c r="E104" s="17">
        <v>5191</v>
      </c>
      <c r="F104" s="18" t="s">
        <v>38</v>
      </c>
      <c r="G104" s="23">
        <f t="shared" si="6"/>
        <v>23500</v>
      </c>
      <c r="H104" s="24">
        <v>23500</v>
      </c>
      <c r="I104" s="24">
        <v>23500</v>
      </c>
      <c r="J104" s="24">
        <v>0</v>
      </c>
      <c r="K104" s="24">
        <v>0</v>
      </c>
      <c r="L104" s="25">
        <f t="shared" si="7"/>
        <v>0</v>
      </c>
      <c r="M104" s="26">
        <f t="shared" si="8"/>
        <v>0</v>
      </c>
    </row>
    <row r="105" spans="2:13" x14ac:dyDescent="0.2">
      <c r="B105" s="20"/>
      <c r="C105" s="21"/>
      <c r="D105" s="22"/>
      <c r="E105" s="17">
        <v>5231</v>
      </c>
      <c r="F105" s="18" t="s">
        <v>30</v>
      </c>
      <c r="G105" s="23">
        <f t="shared" ref="G105:G112" si="9">+H105</f>
        <v>51750</v>
      </c>
      <c r="H105" s="24">
        <v>51750</v>
      </c>
      <c r="I105" s="24">
        <v>51750</v>
      </c>
      <c r="J105" s="24">
        <v>0</v>
      </c>
      <c r="K105" s="24">
        <v>0</v>
      </c>
      <c r="L105" s="25">
        <f t="shared" ref="L105:L112" si="10">IFERROR(K105/H105,0)</f>
        <v>0</v>
      </c>
      <c r="M105" s="26">
        <f t="shared" ref="M105:M112" si="11">IFERROR(K105/I105,0)</f>
        <v>0</v>
      </c>
    </row>
    <row r="106" spans="2:13" x14ac:dyDescent="0.2">
      <c r="B106" s="20"/>
      <c r="C106" s="21"/>
      <c r="D106" s="22"/>
      <c r="E106" s="17">
        <v>5411</v>
      </c>
      <c r="F106" s="18" t="s">
        <v>23</v>
      </c>
      <c r="G106" s="23">
        <f t="shared" si="9"/>
        <v>1000000</v>
      </c>
      <c r="H106" s="24">
        <v>1000000</v>
      </c>
      <c r="I106" s="24">
        <v>600000</v>
      </c>
      <c r="J106" s="24">
        <v>0</v>
      </c>
      <c r="K106" s="24">
        <v>0</v>
      </c>
      <c r="L106" s="25">
        <f t="shared" si="10"/>
        <v>0</v>
      </c>
      <c r="M106" s="26">
        <f t="shared" si="11"/>
        <v>0</v>
      </c>
    </row>
    <row r="107" spans="2:13" x14ac:dyDescent="0.2">
      <c r="B107" s="20"/>
      <c r="C107" s="21"/>
      <c r="D107" s="22"/>
      <c r="E107" s="17">
        <v>5511</v>
      </c>
      <c r="F107" s="18" t="s">
        <v>106</v>
      </c>
      <c r="G107" s="23">
        <f t="shared" si="9"/>
        <v>1000000</v>
      </c>
      <c r="H107" s="24">
        <v>1000000</v>
      </c>
      <c r="I107" s="24">
        <v>0</v>
      </c>
      <c r="J107" s="24">
        <v>0</v>
      </c>
      <c r="K107" s="24">
        <v>0</v>
      </c>
      <c r="L107" s="25">
        <f t="shared" si="10"/>
        <v>0</v>
      </c>
      <c r="M107" s="26">
        <f t="shared" si="11"/>
        <v>0</v>
      </c>
    </row>
    <row r="108" spans="2:13" x14ac:dyDescent="0.2">
      <c r="B108" s="20"/>
      <c r="C108" s="21"/>
      <c r="D108" s="22"/>
      <c r="E108" s="17">
        <v>5641</v>
      </c>
      <c r="F108" s="18" t="s">
        <v>48</v>
      </c>
      <c r="G108" s="23">
        <f t="shared" si="9"/>
        <v>67275</v>
      </c>
      <c r="H108" s="24">
        <v>67275</v>
      </c>
      <c r="I108" s="24">
        <v>47275</v>
      </c>
      <c r="J108" s="24">
        <v>0</v>
      </c>
      <c r="K108" s="24">
        <v>0</v>
      </c>
      <c r="L108" s="25">
        <f t="shared" si="10"/>
        <v>0</v>
      </c>
      <c r="M108" s="26">
        <f t="shared" si="11"/>
        <v>0</v>
      </c>
    </row>
    <row r="109" spans="2:13" x14ac:dyDescent="0.2">
      <c r="B109" s="20"/>
      <c r="C109" s="21"/>
      <c r="D109" s="22"/>
      <c r="E109" s="17">
        <v>5651</v>
      </c>
      <c r="F109" s="18" t="s">
        <v>24</v>
      </c>
      <c r="G109" s="23">
        <f t="shared" si="9"/>
        <v>500000</v>
      </c>
      <c r="H109" s="24">
        <v>500000</v>
      </c>
      <c r="I109" s="24">
        <v>150000</v>
      </c>
      <c r="J109" s="24">
        <v>0</v>
      </c>
      <c r="K109" s="24">
        <v>0</v>
      </c>
      <c r="L109" s="25">
        <f t="shared" si="10"/>
        <v>0</v>
      </c>
      <c r="M109" s="26">
        <f t="shared" si="11"/>
        <v>0</v>
      </c>
    </row>
    <row r="110" spans="2:13" x14ac:dyDescent="0.2">
      <c r="B110" s="20"/>
      <c r="C110" s="21"/>
      <c r="D110" s="22"/>
      <c r="E110" s="17">
        <v>5691</v>
      </c>
      <c r="F110" s="18" t="s">
        <v>43</v>
      </c>
      <c r="G110" s="23">
        <f t="shared" si="9"/>
        <v>0</v>
      </c>
      <c r="H110" s="24">
        <v>0</v>
      </c>
      <c r="I110" s="24">
        <v>23550.32</v>
      </c>
      <c r="J110" s="24">
        <v>23550.32</v>
      </c>
      <c r="K110" s="24">
        <v>0</v>
      </c>
      <c r="L110" s="25">
        <f t="shared" si="10"/>
        <v>0</v>
      </c>
      <c r="M110" s="26">
        <f t="shared" si="11"/>
        <v>0</v>
      </c>
    </row>
    <row r="111" spans="2:13" x14ac:dyDescent="0.2">
      <c r="B111" s="20" t="s">
        <v>107</v>
      </c>
      <c r="C111" s="21"/>
      <c r="D111" s="22" t="s">
        <v>108</v>
      </c>
      <c r="E111" s="17">
        <v>5111</v>
      </c>
      <c r="F111" s="18" t="s">
        <v>33</v>
      </c>
      <c r="G111" s="23">
        <f t="shared" si="9"/>
        <v>200000</v>
      </c>
      <c r="H111" s="24">
        <v>200000</v>
      </c>
      <c r="I111" s="24">
        <v>200000</v>
      </c>
      <c r="J111" s="24">
        <v>0</v>
      </c>
      <c r="K111" s="24">
        <v>0</v>
      </c>
      <c r="L111" s="25">
        <f t="shared" si="10"/>
        <v>0</v>
      </c>
      <c r="M111" s="26">
        <f t="shared" si="11"/>
        <v>0</v>
      </c>
    </row>
    <row r="112" spans="2:13" x14ac:dyDescent="0.2">
      <c r="B112" s="20"/>
      <c r="C112" s="21"/>
      <c r="D112" s="22"/>
      <c r="E112" s="17">
        <v>5511</v>
      </c>
      <c r="F112" s="18" t="s">
        <v>106</v>
      </c>
      <c r="G112" s="23">
        <f t="shared" si="9"/>
        <v>0</v>
      </c>
      <c r="H112" s="24">
        <v>0</v>
      </c>
      <c r="I112" s="24">
        <v>517500</v>
      </c>
      <c r="J112" s="24">
        <v>0</v>
      </c>
      <c r="K112" s="24">
        <v>0</v>
      </c>
      <c r="L112" s="25">
        <f t="shared" si="10"/>
        <v>0</v>
      </c>
      <c r="M112" s="26">
        <f t="shared" si="11"/>
        <v>0</v>
      </c>
    </row>
    <row r="113" spans="2:13" x14ac:dyDescent="0.2">
      <c r="B113" s="20"/>
      <c r="C113" s="21"/>
      <c r="D113" s="22"/>
      <c r="E113" s="27"/>
      <c r="F113" s="28"/>
      <c r="G113" s="32"/>
      <c r="H113" s="32"/>
      <c r="I113" s="32"/>
      <c r="J113" s="32"/>
      <c r="K113" s="32"/>
      <c r="L113" s="29"/>
      <c r="M113" s="30"/>
    </row>
    <row r="114" spans="2:13" x14ac:dyDescent="0.2">
      <c r="B114" s="20"/>
      <c r="C114" s="21"/>
      <c r="D114" s="15"/>
      <c r="E114" s="31"/>
      <c r="F114" s="15"/>
      <c r="G114" s="15"/>
      <c r="H114" s="15"/>
      <c r="I114" s="15"/>
      <c r="J114" s="15"/>
      <c r="K114" s="15"/>
      <c r="L114" s="15"/>
      <c r="M114" s="16"/>
    </row>
    <row r="115" spans="2:13" ht="13.15" customHeight="1" x14ac:dyDescent="0.2">
      <c r="B115" s="67" t="s">
        <v>14</v>
      </c>
      <c r="C115" s="68"/>
      <c r="D115" s="68"/>
      <c r="E115" s="68"/>
      <c r="F115" s="68"/>
      <c r="G115" s="6">
        <f>SUM(G9:G112)</f>
        <v>18168792</v>
      </c>
      <c r="H115" s="6">
        <f>SUM(H9:H112)</f>
        <v>18168792</v>
      </c>
      <c r="I115" s="6">
        <f>SUM(I9:I112)</f>
        <v>15099922.58</v>
      </c>
      <c r="J115" s="6">
        <f>SUM(J9:J112)</f>
        <v>4277486.32</v>
      </c>
      <c r="K115" s="6">
        <f>SUM(K9:K112)</f>
        <v>1619300</v>
      </c>
      <c r="L115" s="7">
        <f>IFERROR(K115/H115,0)</f>
        <v>8.9125352967880309E-2</v>
      </c>
      <c r="M115" s="8">
        <f>IFERROR(K115/I115,0)</f>
        <v>0.107238960426511</v>
      </c>
    </row>
    <row r="116" spans="2:13" ht="4.9000000000000004" customHeight="1" x14ac:dyDescent="0.2">
      <c r="B116" s="20"/>
      <c r="C116" s="21"/>
      <c r="D116" s="15"/>
      <c r="E116" s="31"/>
      <c r="F116" s="15"/>
      <c r="G116" s="15"/>
      <c r="H116" s="15"/>
      <c r="I116" s="15"/>
      <c r="J116" s="15"/>
      <c r="K116" s="15"/>
      <c r="L116" s="15"/>
      <c r="M116" s="16"/>
    </row>
    <row r="117" spans="2:13" ht="13.15" customHeight="1" x14ac:dyDescent="0.2">
      <c r="B117" s="69" t="s">
        <v>15</v>
      </c>
      <c r="C117" s="66"/>
      <c r="D117" s="66"/>
      <c r="E117" s="41"/>
      <c r="F117" s="42"/>
      <c r="G117" s="15"/>
      <c r="H117" s="15"/>
      <c r="I117" s="15"/>
      <c r="J117" s="15"/>
      <c r="K117" s="15"/>
      <c r="L117" s="15"/>
      <c r="M117" s="16"/>
    </row>
    <row r="118" spans="2:13" ht="13.15" customHeight="1" x14ac:dyDescent="0.2">
      <c r="B118" s="20"/>
      <c r="C118" s="66" t="s">
        <v>16</v>
      </c>
      <c r="D118" s="66"/>
      <c r="E118" s="41"/>
      <c r="F118" s="42"/>
      <c r="G118" s="15"/>
      <c r="H118" s="15"/>
      <c r="I118" s="15"/>
      <c r="J118" s="15"/>
      <c r="K118" s="15"/>
      <c r="L118" s="15"/>
      <c r="M118" s="16"/>
    </row>
    <row r="119" spans="2:13" ht="6" customHeight="1" x14ac:dyDescent="0.2">
      <c r="B119" s="33"/>
      <c r="C119" s="34"/>
      <c r="D119" s="34"/>
      <c r="E119" s="27"/>
      <c r="F119" s="34"/>
      <c r="G119" s="15"/>
      <c r="H119" s="15"/>
      <c r="I119" s="15"/>
      <c r="J119" s="15"/>
      <c r="K119" s="15"/>
      <c r="L119" s="15"/>
      <c r="M119" s="16"/>
    </row>
    <row r="120" spans="2:13" x14ac:dyDescent="0.2">
      <c r="B120" s="20" t="s">
        <v>51</v>
      </c>
      <c r="C120" s="21"/>
      <c r="D120" s="15" t="s">
        <v>52</v>
      </c>
      <c r="E120" s="31">
        <v>6141</v>
      </c>
      <c r="F120" s="15" t="s">
        <v>109</v>
      </c>
      <c r="G120" s="23">
        <f t="shared" ref="G120:G151" si="12">+H120</f>
        <v>10000000</v>
      </c>
      <c r="H120" s="24">
        <v>10000000</v>
      </c>
      <c r="I120" s="24">
        <v>11959924</v>
      </c>
      <c r="J120" s="24">
        <v>0</v>
      </c>
      <c r="K120" s="24">
        <v>0</v>
      </c>
      <c r="L120" s="25">
        <f t="shared" ref="L120:L151" si="13">IFERROR(K120/H120,0)</f>
        <v>0</v>
      </c>
      <c r="M120" s="26">
        <f t="shared" ref="M120:M151" si="14">IFERROR(K120/I120,0)</f>
        <v>0</v>
      </c>
    </row>
    <row r="121" spans="2:13" x14ac:dyDescent="0.2">
      <c r="B121" s="20" t="s">
        <v>65</v>
      </c>
      <c r="C121" s="21"/>
      <c r="D121" s="15" t="s">
        <v>66</v>
      </c>
      <c r="E121" s="31">
        <v>6221</v>
      </c>
      <c r="F121" s="15" t="s">
        <v>110</v>
      </c>
      <c r="G121" s="23">
        <f t="shared" si="12"/>
        <v>0</v>
      </c>
      <c r="H121" s="24">
        <v>0</v>
      </c>
      <c r="I121" s="24">
        <v>900000</v>
      </c>
      <c r="J121" s="24">
        <v>0</v>
      </c>
      <c r="K121" s="24">
        <v>0</v>
      </c>
      <c r="L121" s="25">
        <f t="shared" si="13"/>
        <v>0</v>
      </c>
      <c r="M121" s="26">
        <f t="shared" si="14"/>
        <v>0</v>
      </c>
    </row>
    <row r="122" spans="2:13" x14ac:dyDescent="0.2">
      <c r="B122" s="20" t="s">
        <v>68</v>
      </c>
      <c r="C122" s="21"/>
      <c r="D122" s="15" t="s">
        <v>69</v>
      </c>
      <c r="E122" s="31">
        <v>6141</v>
      </c>
      <c r="F122" s="15" t="s">
        <v>109</v>
      </c>
      <c r="G122" s="23">
        <f t="shared" si="12"/>
        <v>51000000</v>
      </c>
      <c r="H122" s="24">
        <v>51000000</v>
      </c>
      <c r="I122" s="24">
        <v>54027854.280000001</v>
      </c>
      <c r="J122" s="24">
        <v>0</v>
      </c>
      <c r="K122" s="24">
        <v>0</v>
      </c>
      <c r="L122" s="25">
        <f t="shared" si="13"/>
        <v>0</v>
      </c>
      <c r="M122" s="26">
        <f t="shared" si="14"/>
        <v>0</v>
      </c>
    </row>
    <row r="123" spans="2:13" x14ac:dyDescent="0.2">
      <c r="B123" s="20"/>
      <c r="C123" s="21"/>
      <c r="D123" s="15"/>
      <c r="E123" s="31">
        <v>6151</v>
      </c>
      <c r="F123" s="15" t="s">
        <v>111</v>
      </c>
      <c r="G123" s="23">
        <f t="shared" si="12"/>
        <v>10000000</v>
      </c>
      <c r="H123" s="24">
        <v>10000000</v>
      </c>
      <c r="I123" s="24">
        <v>10000000</v>
      </c>
      <c r="J123" s="24">
        <v>0</v>
      </c>
      <c r="K123" s="24">
        <v>0</v>
      </c>
      <c r="L123" s="25">
        <f t="shared" si="13"/>
        <v>0</v>
      </c>
      <c r="M123" s="26">
        <f t="shared" si="14"/>
        <v>0</v>
      </c>
    </row>
    <row r="124" spans="2:13" x14ac:dyDescent="0.2">
      <c r="B124" s="20" t="s">
        <v>104</v>
      </c>
      <c r="C124" s="21"/>
      <c r="D124" s="15" t="s">
        <v>105</v>
      </c>
      <c r="E124" s="31">
        <v>6221</v>
      </c>
      <c r="F124" s="15" t="s">
        <v>110</v>
      </c>
      <c r="G124" s="23">
        <f t="shared" si="12"/>
        <v>0</v>
      </c>
      <c r="H124" s="24">
        <v>0</v>
      </c>
      <c r="I124" s="24">
        <v>2800000</v>
      </c>
      <c r="J124" s="24">
        <v>2799177.26</v>
      </c>
      <c r="K124" s="24">
        <v>2799177.26</v>
      </c>
      <c r="L124" s="25">
        <f t="shared" si="13"/>
        <v>0</v>
      </c>
      <c r="M124" s="26">
        <f t="shared" si="14"/>
        <v>0.99970616428571424</v>
      </c>
    </row>
    <row r="125" spans="2:13" x14ac:dyDescent="0.2">
      <c r="B125" s="20" t="s">
        <v>112</v>
      </c>
      <c r="C125" s="21"/>
      <c r="D125" s="15" t="s">
        <v>113</v>
      </c>
      <c r="E125" s="31">
        <v>6141</v>
      </c>
      <c r="F125" s="15" t="s">
        <v>109</v>
      </c>
      <c r="G125" s="23">
        <f t="shared" si="12"/>
        <v>0</v>
      </c>
      <c r="H125" s="24">
        <v>0</v>
      </c>
      <c r="I125" s="24">
        <v>202139.9</v>
      </c>
      <c r="J125" s="24">
        <v>0</v>
      </c>
      <c r="K125" s="24">
        <v>0</v>
      </c>
      <c r="L125" s="25">
        <f t="shared" si="13"/>
        <v>0</v>
      </c>
      <c r="M125" s="26">
        <f t="shared" si="14"/>
        <v>0</v>
      </c>
    </row>
    <row r="126" spans="2:13" x14ac:dyDescent="0.2">
      <c r="B126" s="20" t="s">
        <v>114</v>
      </c>
      <c r="C126" s="21"/>
      <c r="D126" s="15" t="s">
        <v>115</v>
      </c>
      <c r="E126" s="31">
        <v>6141</v>
      </c>
      <c r="F126" s="15" t="s">
        <v>109</v>
      </c>
      <c r="G126" s="23">
        <f t="shared" si="12"/>
        <v>0</v>
      </c>
      <c r="H126" s="24">
        <v>0</v>
      </c>
      <c r="I126" s="24">
        <v>500083.28</v>
      </c>
      <c r="J126" s="24">
        <v>0</v>
      </c>
      <c r="K126" s="24">
        <v>0</v>
      </c>
      <c r="L126" s="25">
        <f t="shared" si="13"/>
        <v>0</v>
      </c>
      <c r="M126" s="26">
        <f t="shared" si="14"/>
        <v>0</v>
      </c>
    </row>
    <row r="127" spans="2:13" x14ac:dyDescent="0.2">
      <c r="B127" s="20" t="s">
        <v>116</v>
      </c>
      <c r="C127" s="21"/>
      <c r="D127" s="15" t="s">
        <v>117</v>
      </c>
      <c r="E127" s="31">
        <v>6141</v>
      </c>
      <c r="F127" s="15" t="s">
        <v>109</v>
      </c>
      <c r="G127" s="23">
        <f t="shared" si="12"/>
        <v>0</v>
      </c>
      <c r="H127" s="24">
        <v>0</v>
      </c>
      <c r="I127" s="24">
        <v>69.84</v>
      </c>
      <c r="J127" s="24">
        <v>0</v>
      </c>
      <c r="K127" s="24">
        <v>0</v>
      </c>
      <c r="L127" s="25">
        <f t="shared" si="13"/>
        <v>0</v>
      </c>
      <c r="M127" s="26">
        <f t="shared" si="14"/>
        <v>0</v>
      </c>
    </row>
    <row r="128" spans="2:13" x14ac:dyDescent="0.2">
      <c r="B128" s="20" t="s">
        <v>118</v>
      </c>
      <c r="C128" s="21"/>
      <c r="D128" s="15" t="s">
        <v>119</v>
      </c>
      <c r="E128" s="31">
        <v>6261</v>
      </c>
      <c r="F128" s="15" t="s">
        <v>120</v>
      </c>
      <c r="G128" s="23">
        <f t="shared" si="12"/>
        <v>0</v>
      </c>
      <c r="H128" s="24">
        <v>0</v>
      </c>
      <c r="I128" s="24">
        <v>111583.67</v>
      </c>
      <c r="J128" s="24">
        <v>0</v>
      </c>
      <c r="K128" s="24">
        <v>0</v>
      </c>
      <c r="L128" s="25">
        <f t="shared" si="13"/>
        <v>0</v>
      </c>
      <c r="M128" s="26">
        <f t="shared" si="14"/>
        <v>0</v>
      </c>
    </row>
    <row r="129" spans="2:13" x14ac:dyDescent="0.2">
      <c r="B129" s="20" t="s">
        <v>121</v>
      </c>
      <c r="C129" s="21"/>
      <c r="D129" s="15" t="s">
        <v>122</v>
      </c>
      <c r="E129" s="31">
        <v>6141</v>
      </c>
      <c r="F129" s="15" t="s">
        <v>109</v>
      </c>
      <c r="G129" s="23">
        <f t="shared" si="12"/>
        <v>0</v>
      </c>
      <c r="H129" s="24">
        <v>0</v>
      </c>
      <c r="I129" s="24">
        <v>5500.56</v>
      </c>
      <c r="J129" s="24">
        <v>0</v>
      </c>
      <c r="K129" s="24">
        <v>0</v>
      </c>
      <c r="L129" s="25">
        <f t="shared" si="13"/>
        <v>0</v>
      </c>
      <c r="M129" s="26">
        <f t="shared" si="14"/>
        <v>0</v>
      </c>
    </row>
    <row r="130" spans="2:13" x14ac:dyDescent="0.2">
      <c r="B130" s="20" t="s">
        <v>123</v>
      </c>
      <c r="C130" s="21"/>
      <c r="D130" s="15" t="s">
        <v>124</v>
      </c>
      <c r="E130" s="31">
        <v>6111</v>
      </c>
      <c r="F130" s="15" t="s">
        <v>125</v>
      </c>
      <c r="G130" s="23">
        <f t="shared" si="12"/>
        <v>0</v>
      </c>
      <c r="H130" s="24">
        <v>0</v>
      </c>
      <c r="I130" s="24">
        <v>65370.9</v>
      </c>
      <c r="J130" s="24">
        <v>0</v>
      </c>
      <c r="K130" s="24">
        <v>0</v>
      </c>
      <c r="L130" s="25">
        <f t="shared" si="13"/>
        <v>0</v>
      </c>
      <c r="M130" s="26">
        <f t="shared" si="14"/>
        <v>0</v>
      </c>
    </row>
    <row r="131" spans="2:13" x14ac:dyDescent="0.2">
      <c r="B131" s="20" t="s">
        <v>126</v>
      </c>
      <c r="C131" s="21"/>
      <c r="D131" s="15" t="s">
        <v>127</v>
      </c>
      <c r="E131" s="31">
        <v>6111</v>
      </c>
      <c r="F131" s="15" t="s">
        <v>125</v>
      </c>
      <c r="G131" s="23">
        <f t="shared" si="12"/>
        <v>0</v>
      </c>
      <c r="H131" s="24">
        <v>0</v>
      </c>
      <c r="I131" s="24">
        <v>25.08</v>
      </c>
      <c r="J131" s="24">
        <v>0</v>
      </c>
      <c r="K131" s="24">
        <v>0</v>
      </c>
      <c r="L131" s="25">
        <f t="shared" si="13"/>
        <v>0</v>
      </c>
      <c r="M131" s="26">
        <f t="shared" si="14"/>
        <v>0</v>
      </c>
    </row>
    <row r="132" spans="2:13" x14ac:dyDescent="0.2">
      <c r="B132" s="20" t="s">
        <v>128</v>
      </c>
      <c r="C132" s="21"/>
      <c r="D132" s="15" t="s">
        <v>129</v>
      </c>
      <c r="E132" s="31">
        <v>6111</v>
      </c>
      <c r="F132" s="15" t="s">
        <v>125</v>
      </c>
      <c r="G132" s="23">
        <f t="shared" si="12"/>
        <v>0</v>
      </c>
      <c r="H132" s="24">
        <v>0</v>
      </c>
      <c r="I132" s="24">
        <v>32672.25</v>
      </c>
      <c r="J132" s="24">
        <v>0</v>
      </c>
      <c r="K132" s="24">
        <v>0</v>
      </c>
      <c r="L132" s="25">
        <f t="shared" si="13"/>
        <v>0</v>
      </c>
      <c r="M132" s="26">
        <f t="shared" si="14"/>
        <v>0</v>
      </c>
    </row>
    <row r="133" spans="2:13" x14ac:dyDescent="0.2">
      <c r="B133" s="20" t="s">
        <v>130</v>
      </c>
      <c r="C133" s="21"/>
      <c r="D133" s="15" t="s">
        <v>131</v>
      </c>
      <c r="E133" s="31">
        <v>6141</v>
      </c>
      <c r="F133" s="15" t="s">
        <v>109</v>
      </c>
      <c r="G133" s="23">
        <f t="shared" si="12"/>
        <v>0</v>
      </c>
      <c r="H133" s="24">
        <v>0</v>
      </c>
      <c r="I133" s="24">
        <v>166897.21</v>
      </c>
      <c r="J133" s="24">
        <v>0</v>
      </c>
      <c r="K133" s="24">
        <v>0</v>
      </c>
      <c r="L133" s="25">
        <f t="shared" si="13"/>
        <v>0</v>
      </c>
      <c r="M133" s="26">
        <f t="shared" si="14"/>
        <v>0</v>
      </c>
    </row>
    <row r="134" spans="2:13" x14ac:dyDescent="0.2">
      <c r="B134" s="20" t="s">
        <v>132</v>
      </c>
      <c r="C134" s="21"/>
      <c r="D134" s="15" t="s">
        <v>133</v>
      </c>
      <c r="E134" s="31">
        <v>6141</v>
      </c>
      <c r="F134" s="15" t="s">
        <v>109</v>
      </c>
      <c r="G134" s="23">
        <f t="shared" si="12"/>
        <v>0</v>
      </c>
      <c r="H134" s="24">
        <v>0</v>
      </c>
      <c r="I134" s="24">
        <v>183109.14</v>
      </c>
      <c r="J134" s="24">
        <v>0</v>
      </c>
      <c r="K134" s="24">
        <v>0</v>
      </c>
      <c r="L134" s="25">
        <f t="shared" si="13"/>
        <v>0</v>
      </c>
      <c r="M134" s="26">
        <f t="shared" si="14"/>
        <v>0</v>
      </c>
    </row>
    <row r="135" spans="2:13" x14ac:dyDescent="0.2">
      <c r="B135" s="20" t="s">
        <v>134</v>
      </c>
      <c r="C135" s="21"/>
      <c r="D135" s="15" t="s">
        <v>135</v>
      </c>
      <c r="E135" s="31">
        <v>6141</v>
      </c>
      <c r="F135" s="15" t="s">
        <v>109</v>
      </c>
      <c r="G135" s="23">
        <f t="shared" si="12"/>
        <v>0</v>
      </c>
      <c r="H135" s="24">
        <v>0</v>
      </c>
      <c r="I135" s="24">
        <v>6815.67</v>
      </c>
      <c r="J135" s="24">
        <v>0</v>
      </c>
      <c r="K135" s="24">
        <v>0</v>
      </c>
      <c r="L135" s="25">
        <f t="shared" si="13"/>
        <v>0</v>
      </c>
      <c r="M135" s="26">
        <f t="shared" si="14"/>
        <v>0</v>
      </c>
    </row>
    <row r="136" spans="2:13" x14ac:dyDescent="0.2">
      <c r="B136" s="20" t="s">
        <v>136</v>
      </c>
      <c r="C136" s="21"/>
      <c r="D136" s="15" t="s">
        <v>137</v>
      </c>
      <c r="E136" s="31">
        <v>6141</v>
      </c>
      <c r="F136" s="15" t="s">
        <v>109</v>
      </c>
      <c r="G136" s="23">
        <f t="shared" si="12"/>
        <v>0</v>
      </c>
      <c r="H136" s="24">
        <v>0</v>
      </c>
      <c r="I136" s="24">
        <v>89304.56</v>
      </c>
      <c r="J136" s="24">
        <v>0</v>
      </c>
      <c r="K136" s="24">
        <v>0</v>
      </c>
      <c r="L136" s="25">
        <f t="shared" si="13"/>
        <v>0</v>
      </c>
      <c r="M136" s="26">
        <f t="shared" si="14"/>
        <v>0</v>
      </c>
    </row>
    <row r="137" spans="2:13" x14ac:dyDescent="0.2">
      <c r="B137" s="20" t="s">
        <v>138</v>
      </c>
      <c r="C137" s="21"/>
      <c r="D137" s="15" t="s">
        <v>139</v>
      </c>
      <c r="E137" s="31">
        <v>6141</v>
      </c>
      <c r="F137" s="15" t="s">
        <v>109</v>
      </c>
      <c r="G137" s="23">
        <f t="shared" si="12"/>
        <v>0</v>
      </c>
      <c r="H137" s="24">
        <v>0</v>
      </c>
      <c r="I137" s="24">
        <v>28.85</v>
      </c>
      <c r="J137" s="24">
        <v>0</v>
      </c>
      <c r="K137" s="24">
        <v>0</v>
      </c>
      <c r="L137" s="25">
        <f t="shared" si="13"/>
        <v>0</v>
      </c>
      <c r="M137" s="26">
        <f t="shared" si="14"/>
        <v>0</v>
      </c>
    </row>
    <row r="138" spans="2:13" x14ac:dyDescent="0.2">
      <c r="B138" s="20" t="s">
        <v>140</v>
      </c>
      <c r="C138" s="21"/>
      <c r="D138" s="15" t="s">
        <v>141</v>
      </c>
      <c r="E138" s="31">
        <v>6141</v>
      </c>
      <c r="F138" s="15" t="s">
        <v>109</v>
      </c>
      <c r="G138" s="23">
        <f t="shared" si="12"/>
        <v>0</v>
      </c>
      <c r="H138" s="24">
        <v>0</v>
      </c>
      <c r="I138" s="24">
        <v>353.34</v>
      </c>
      <c r="J138" s="24">
        <v>0</v>
      </c>
      <c r="K138" s="24">
        <v>0</v>
      </c>
      <c r="L138" s="25">
        <f t="shared" si="13"/>
        <v>0</v>
      </c>
      <c r="M138" s="26">
        <f t="shared" si="14"/>
        <v>0</v>
      </c>
    </row>
    <row r="139" spans="2:13" x14ac:dyDescent="0.2">
      <c r="B139" s="20" t="s">
        <v>142</v>
      </c>
      <c r="C139" s="21"/>
      <c r="D139" s="15" t="s">
        <v>143</v>
      </c>
      <c r="E139" s="31">
        <v>6141</v>
      </c>
      <c r="F139" s="15" t="s">
        <v>109</v>
      </c>
      <c r="G139" s="23">
        <f t="shared" si="12"/>
        <v>0</v>
      </c>
      <c r="H139" s="24">
        <v>0</v>
      </c>
      <c r="I139" s="24">
        <v>367.75</v>
      </c>
      <c r="J139" s="24">
        <v>0</v>
      </c>
      <c r="K139" s="24">
        <v>0</v>
      </c>
      <c r="L139" s="25">
        <f t="shared" si="13"/>
        <v>0</v>
      </c>
      <c r="M139" s="26">
        <f t="shared" si="14"/>
        <v>0</v>
      </c>
    </row>
    <row r="140" spans="2:13" x14ac:dyDescent="0.2">
      <c r="B140" s="20" t="s">
        <v>144</v>
      </c>
      <c r="C140" s="21"/>
      <c r="D140" s="15" t="s">
        <v>145</v>
      </c>
      <c r="E140" s="31">
        <v>6141</v>
      </c>
      <c r="F140" s="15" t="s">
        <v>109</v>
      </c>
      <c r="G140" s="23">
        <f t="shared" si="12"/>
        <v>0</v>
      </c>
      <c r="H140" s="24">
        <v>0</v>
      </c>
      <c r="I140" s="24">
        <v>480.79</v>
      </c>
      <c r="J140" s="24">
        <v>0</v>
      </c>
      <c r="K140" s="24">
        <v>0</v>
      </c>
      <c r="L140" s="25">
        <f t="shared" si="13"/>
        <v>0</v>
      </c>
      <c r="M140" s="26">
        <f t="shared" si="14"/>
        <v>0</v>
      </c>
    </row>
    <row r="141" spans="2:13" x14ac:dyDescent="0.2">
      <c r="B141" s="20" t="s">
        <v>146</v>
      </c>
      <c r="C141" s="21"/>
      <c r="D141" s="15" t="s">
        <v>147</v>
      </c>
      <c r="E141" s="31">
        <v>6141</v>
      </c>
      <c r="F141" s="15" t="s">
        <v>109</v>
      </c>
      <c r="G141" s="23">
        <f t="shared" si="12"/>
        <v>0</v>
      </c>
      <c r="H141" s="24">
        <v>0</v>
      </c>
      <c r="I141" s="24">
        <v>14240.45</v>
      </c>
      <c r="J141" s="24">
        <v>0</v>
      </c>
      <c r="K141" s="24">
        <v>0</v>
      </c>
      <c r="L141" s="25">
        <f t="shared" si="13"/>
        <v>0</v>
      </c>
      <c r="M141" s="26">
        <f t="shared" si="14"/>
        <v>0</v>
      </c>
    </row>
    <row r="142" spans="2:13" x14ac:dyDescent="0.2">
      <c r="B142" s="20" t="s">
        <v>148</v>
      </c>
      <c r="C142" s="21"/>
      <c r="D142" s="15" t="s">
        <v>149</v>
      </c>
      <c r="E142" s="31">
        <v>6141</v>
      </c>
      <c r="F142" s="15" t="s">
        <v>109</v>
      </c>
      <c r="G142" s="23">
        <f t="shared" si="12"/>
        <v>0</v>
      </c>
      <c r="H142" s="24">
        <v>0</v>
      </c>
      <c r="I142" s="24">
        <v>721878.32</v>
      </c>
      <c r="J142" s="24">
        <v>675016.52</v>
      </c>
      <c r="K142" s="24">
        <v>0</v>
      </c>
      <c r="L142" s="25">
        <f t="shared" si="13"/>
        <v>0</v>
      </c>
      <c r="M142" s="26">
        <f t="shared" si="14"/>
        <v>0</v>
      </c>
    </row>
    <row r="143" spans="2:13" x14ac:dyDescent="0.2">
      <c r="B143" s="20" t="s">
        <v>150</v>
      </c>
      <c r="C143" s="21"/>
      <c r="D143" s="15" t="s">
        <v>151</v>
      </c>
      <c r="E143" s="31">
        <v>6141</v>
      </c>
      <c r="F143" s="15" t="s">
        <v>109</v>
      </c>
      <c r="G143" s="23">
        <f t="shared" si="12"/>
        <v>0</v>
      </c>
      <c r="H143" s="24">
        <v>0</v>
      </c>
      <c r="I143" s="24">
        <v>1021109.23</v>
      </c>
      <c r="J143" s="24">
        <v>897658.92</v>
      </c>
      <c r="K143" s="24">
        <v>0</v>
      </c>
      <c r="L143" s="25">
        <f t="shared" si="13"/>
        <v>0</v>
      </c>
      <c r="M143" s="26">
        <f t="shared" si="14"/>
        <v>0</v>
      </c>
    </row>
    <row r="144" spans="2:13" x14ac:dyDescent="0.2">
      <c r="B144" s="20" t="s">
        <v>152</v>
      </c>
      <c r="C144" s="21"/>
      <c r="D144" s="15" t="s">
        <v>153</v>
      </c>
      <c r="E144" s="31">
        <v>6141</v>
      </c>
      <c r="F144" s="15" t="s">
        <v>109</v>
      </c>
      <c r="G144" s="23">
        <f t="shared" si="12"/>
        <v>0</v>
      </c>
      <c r="H144" s="24">
        <v>0</v>
      </c>
      <c r="I144" s="24">
        <v>882715.63</v>
      </c>
      <c r="J144" s="24">
        <v>878874.94</v>
      </c>
      <c r="K144" s="24">
        <v>0</v>
      </c>
      <c r="L144" s="25">
        <f t="shared" si="13"/>
        <v>0</v>
      </c>
      <c r="M144" s="26">
        <f t="shared" si="14"/>
        <v>0</v>
      </c>
    </row>
    <row r="145" spans="2:13" x14ac:dyDescent="0.2">
      <c r="B145" s="20" t="s">
        <v>154</v>
      </c>
      <c r="C145" s="21"/>
      <c r="D145" s="15" t="s">
        <v>155</v>
      </c>
      <c r="E145" s="31">
        <v>6141</v>
      </c>
      <c r="F145" s="15" t="s">
        <v>109</v>
      </c>
      <c r="G145" s="23">
        <f t="shared" si="12"/>
        <v>0</v>
      </c>
      <c r="H145" s="24">
        <v>0</v>
      </c>
      <c r="I145" s="24">
        <v>345336.8</v>
      </c>
      <c r="J145" s="24">
        <v>341504.37</v>
      </c>
      <c r="K145" s="24">
        <v>0</v>
      </c>
      <c r="L145" s="25">
        <f t="shared" si="13"/>
        <v>0</v>
      </c>
      <c r="M145" s="26">
        <f t="shared" si="14"/>
        <v>0</v>
      </c>
    </row>
    <row r="146" spans="2:13" x14ac:dyDescent="0.2">
      <c r="B146" s="20" t="s">
        <v>156</v>
      </c>
      <c r="C146" s="21"/>
      <c r="D146" s="15" t="s">
        <v>157</v>
      </c>
      <c r="E146" s="31">
        <v>6141</v>
      </c>
      <c r="F146" s="15" t="s">
        <v>109</v>
      </c>
      <c r="G146" s="23">
        <f t="shared" si="12"/>
        <v>0</v>
      </c>
      <c r="H146" s="24">
        <v>0</v>
      </c>
      <c r="I146" s="24">
        <v>375827.56</v>
      </c>
      <c r="J146" s="24">
        <v>375575.5</v>
      </c>
      <c r="K146" s="24">
        <v>0</v>
      </c>
      <c r="L146" s="25">
        <f t="shared" si="13"/>
        <v>0</v>
      </c>
      <c r="M146" s="26">
        <f t="shared" si="14"/>
        <v>0</v>
      </c>
    </row>
    <row r="147" spans="2:13" x14ac:dyDescent="0.2">
      <c r="B147" s="20" t="s">
        <v>158</v>
      </c>
      <c r="C147" s="21"/>
      <c r="D147" s="15" t="s">
        <v>159</v>
      </c>
      <c r="E147" s="31">
        <v>6261</v>
      </c>
      <c r="F147" s="15" t="s">
        <v>120</v>
      </c>
      <c r="G147" s="23">
        <f t="shared" si="12"/>
        <v>0</v>
      </c>
      <c r="H147" s="24">
        <v>0</v>
      </c>
      <c r="I147" s="24">
        <v>19742.240000000002</v>
      </c>
      <c r="J147" s="24">
        <v>19742.240000000002</v>
      </c>
      <c r="K147" s="24">
        <v>19742.240000000002</v>
      </c>
      <c r="L147" s="25">
        <f t="shared" si="13"/>
        <v>0</v>
      </c>
      <c r="M147" s="26">
        <f t="shared" si="14"/>
        <v>1</v>
      </c>
    </row>
    <row r="148" spans="2:13" x14ac:dyDescent="0.2">
      <c r="B148" s="20" t="s">
        <v>160</v>
      </c>
      <c r="C148" s="21"/>
      <c r="D148" s="15" t="s">
        <v>161</v>
      </c>
      <c r="E148" s="31">
        <v>6141</v>
      </c>
      <c r="F148" s="15" t="s">
        <v>109</v>
      </c>
      <c r="G148" s="23">
        <f t="shared" si="12"/>
        <v>0</v>
      </c>
      <c r="H148" s="24">
        <v>0</v>
      </c>
      <c r="I148" s="24">
        <v>617634.96</v>
      </c>
      <c r="J148" s="24">
        <v>611733.05000000005</v>
      </c>
      <c r="K148" s="24">
        <v>0</v>
      </c>
      <c r="L148" s="25">
        <f t="shared" si="13"/>
        <v>0</v>
      </c>
      <c r="M148" s="26">
        <f t="shared" si="14"/>
        <v>0</v>
      </c>
    </row>
    <row r="149" spans="2:13" x14ac:dyDescent="0.2">
      <c r="B149" s="20" t="s">
        <v>162</v>
      </c>
      <c r="C149" s="21"/>
      <c r="D149" s="15" t="s">
        <v>163</v>
      </c>
      <c r="E149" s="31">
        <v>6141</v>
      </c>
      <c r="F149" s="15" t="s">
        <v>109</v>
      </c>
      <c r="G149" s="23">
        <f t="shared" si="12"/>
        <v>0</v>
      </c>
      <c r="H149" s="24">
        <v>0</v>
      </c>
      <c r="I149" s="24">
        <v>177045.02</v>
      </c>
      <c r="J149" s="24">
        <v>0</v>
      </c>
      <c r="K149" s="24">
        <v>0</v>
      </c>
      <c r="L149" s="25">
        <f t="shared" si="13"/>
        <v>0</v>
      </c>
      <c r="M149" s="26">
        <f t="shared" si="14"/>
        <v>0</v>
      </c>
    </row>
    <row r="150" spans="2:13" x14ac:dyDescent="0.2">
      <c r="B150" s="20" t="s">
        <v>164</v>
      </c>
      <c r="C150" s="21"/>
      <c r="D150" s="15" t="s">
        <v>165</v>
      </c>
      <c r="E150" s="31">
        <v>6141</v>
      </c>
      <c r="F150" s="15" t="s">
        <v>109</v>
      </c>
      <c r="G150" s="23">
        <f t="shared" si="12"/>
        <v>0</v>
      </c>
      <c r="H150" s="24">
        <v>0</v>
      </c>
      <c r="I150" s="24">
        <v>1060345.07</v>
      </c>
      <c r="J150" s="24">
        <v>815046.97</v>
      </c>
      <c r="K150" s="24">
        <v>815046.97</v>
      </c>
      <c r="L150" s="25">
        <f t="shared" si="13"/>
        <v>0</v>
      </c>
      <c r="M150" s="26">
        <f t="shared" si="14"/>
        <v>0.76866200735954748</v>
      </c>
    </row>
    <row r="151" spans="2:13" x14ac:dyDescent="0.2">
      <c r="B151" s="20" t="s">
        <v>166</v>
      </c>
      <c r="C151" s="21"/>
      <c r="D151" s="15" t="s">
        <v>167</v>
      </c>
      <c r="E151" s="31">
        <v>6141</v>
      </c>
      <c r="F151" s="15" t="s">
        <v>109</v>
      </c>
      <c r="G151" s="23">
        <f t="shared" si="12"/>
        <v>0</v>
      </c>
      <c r="H151" s="24">
        <v>0</v>
      </c>
      <c r="I151" s="24">
        <v>125542</v>
      </c>
      <c r="J151" s="24">
        <v>0</v>
      </c>
      <c r="K151" s="24">
        <v>0</v>
      </c>
      <c r="L151" s="25">
        <f t="shared" si="13"/>
        <v>0</v>
      </c>
      <c r="M151" s="26">
        <f t="shared" si="14"/>
        <v>0</v>
      </c>
    </row>
    <row r="152" spans="2:13" x14ac:dyDescent="0.2">
      <c r="B152" s="20" t="s">
        <v>168</v>
      </c>
      <c r="C152" s="21"/>
      <c r="D152" s="15" t="s">
        <v>169</v>
      </c>
      <c r="E152" s="31">
        <v>6141</v>
      </c>
      <c r="F152" s="15" t="s">
        <v>109</v>
      </c>
      <c r="G152" s="23">
        <f t="shared" ref="G152:G183" si="15">+H152</f>
        <v>0</v>
      </c>
      <c r="H152" s="24">
        <v>0</v>
      </c>
      <c r="I152" s="24">
        <v>186785.87</v>
      </c>
      <c r="J152" s="24">
        <v>161089.4</v>
      </c>
      <c r="K152" s="24">
        <v>161089.4</v>
      </c>
      <c r="L152" s="25">
        <f t="shared" ref="L152:L183" si="16">IFERROR(K152/H152,0)</f>
        <v>0</v>
      </c>
      <c r="M152" s="26">
        <f t="shared" ref="M152:M183" si="17">IFERROR(K152/I152,0)</f>
        <v>0.86242819116885017</v>
      </c>
    </row>
    <row r="153" spans="2:13" x14ac:dyDescent="0.2">
      <c r="B153" s="20" t="s">
        <v>170</v>
      </c>
      <c r="C153" s="21"/>
      <c r="D153" s="15" t="s">
        <v>171</v>
      </c>
      <c r="E153" s="31">
        <v>6141</v>
      </c>
      <c r="F153" s="15" t="s">
        <v>109</v>
      </c>
      <c r="G153" s="23">
        <f t="shared" si="15"/>
        <v>0</v>
      </c>
      <c r="H153" s="24">
        <v>0</v>
      </c>
      <c r="I153" s="24">
        <v>320714.93</v>
      </c>
      <c r="J153" s="24">
        <v>320595.59000000003</v>
      </c>
      <c r="K153" s="24">
        <v>320595.59000000003</v>
      </c>
      <c r="L153" s="25">
        <f t="shared" si="16"/>
        <v>0</v>
      </c>
      <c r="M153" s="26">
        <f t="shared" si="17"/>
        <v>0.99962789384329576</v>
      </c>
    </row>
    <row r="154" spans="2:13" x14ac:dyDescent="0.2">
      <c r="B154" s="20" t="s">
        <v>172</v>
      </c>
      <c r="C154" s="21"/>
      <c r="D154" s="15" t="s">
        <v>173</v>
      </c>
      <c r="E154" s="31">
        <v>6141</v>
      </c>
      <c r="F154" s="15" t="s">
        <v>109</v>
      </c>
      <c r="G154" s="23">
        <f t="shared" si="15"/>
        <v>0</v>
      </c>
      <c r="H154" s="24">
        <v>0</v>
      </c>
      <c r="I154" s="24">
        <v>140913.67000000001</v>
      </c>
      <c r="J154" s="24">
        <v>14374.37</v>
      </c>
      <c r="K154" s="24">
        <v>14374.37</v>
      </c>
      <c r="L154" s="25">
        <f t="shared" si="16"/>
        <v>0</v>
      </c>
      <c r="M154" s="26">
        <f t="shared" si="17"/>
        <v>0.10200834312242382</v>
      </c>
    </row>
    <row r="155" spans="2:13" x14ac:dyDescent="0.2">
      <c r="B155" s="20" t="s">
        <v>174</v>
      </c>
      <c r="C155" s="21"/>
      <c r="D155" s="15" t="s">
        <v>175</v>
      </c>
      <c r="E155" s="31">
        <v>6141</v>
      </c>
      <c r="F155" s="15" t="s">
        <v>109</v>
      </c>
      <c r="G155" s="23">
        <f t="shared" si="15"/>
        <v>0</v>
      </c>
      <c r="H155" s="24">
        <v>0</v>
      </c>
      <c r="I155" s="24">
        <v>689571.29</v>
      </c>
      <c r="J155" s="24">
        <v>670276.57999999996</v>
      </c>
      <c r="K155" s="24">
        <v>0</v>
      </c>
      <c r="L155" s="25">
        <f t="shared" si="16"/>
        <v>0</v>
      </c>
      <c r="M155" s="26">
        <f t="shared" si="17"/>
        <v>0</v>
      </c>
    </row>
    <row r="156" spans="2:13" x14ac:dyDescent="0.2">
      <c r="B156" s="20" t="s">
        <v>176</v>
      </c>
      <c r="C156" s="21"/>
      <c r="D156" s="15" t="s">
        <v>177</v>
      </c>
      <c r="E156" s="31">
        <v>6141</v>
      </c>
      <c r="F156" s="15" t="s">
        <v>109</v>
      </c>
      <c r="G156" s="23">
        <f t="shared" si="15"/>
        <v>0</v>
      </c>
      <c r="H156" s="24">
        <v>0</v>
      </c>
      <c r="I156" s="24">
        <v>548398.94999999995</v>
      </c>
      <c r="J156" s="24">
        <v>513985.93</v>
      </c>
      <c r="K156" s="24">
        <v>0</v>
      </c>
      <c r="L156" s="25">
        <f t="shared" si="16"/>
        <v>0</v>
      </c>
      <c r="M156" s="26">
        <f t="shared" si="17"/>
        <v>0</v>
      </c>
    </row>
    <row r="157" spans="2:13" x14ac:dyDescent="0.2">
      <c r="B157" s="20" t="s">
        <v>178</v>
      </c>
      <c r="C157" s="21"/>
      <c r="D157" s="15" t="s">
        <v>179</v>
      </c>
      <c r="E157" s="31">
        <v>6141</v>
      </c>
      <c r="F157" s="15" t="s">
        <v>109</v>
      </c>
      <c r="G157" s="23">
        <f t="shared" si="15"/>
        <v>0</v>
      </c>
      <c r="H157" s="24">
        <v>0</v>
      </c>
      <c r="I157" s="24">
        <v>475349.58</v>
      </c>
      <c r="J157" s="24">
        <v>443430.9</v>
      </c>
      <c r="K157" s="24">
        <v>0</v>
      </c>
      <c r="L157" s="25">
        <f t="shared" si="16"/>
        <v>0</v>
      </c>
      <c r="M157" s="26">
        <f t="shared" si="17"/>
        <v>0</v>
      </c>
    </row>
    <row r="158" spans="2:13" x14ac:dyDescent="0.2">
      <c r="B158" s="20" t="s">
        <v>180</v>
      </c>
      <c r="C158" s="21"/>
      <c r="D158" s="15" t="s">
        <v>181</v>
      </c>
      <c r="E158" s="31">
        <v>6141</v>
      </c>
      <c r="F158" s="15" t="s">
        <v>109</v>
      </c>
      <c r="G158" s="23">
        <f t="shared" si="15"/>
        <v>0</v>
      </c>
      <c r="H158" s="24">
        <v>0</v>
      </c>
      <c r="I158" s="24">
        <v>912302.93</v>
      </c>
      <c r="J158" s="24">
        <v>909607.93</v>
      </c>
      <c r="K158" s="24">
        <v>0</v>
      </c>
      <c r="L158" s="25">
        <f t="shared" si="16"/>
        <v>0</v>
      </c>
      <c r="M158" s="26">
        <f t="shared" si="17"/>
        <v>0</v>
      </c>
    </row>
    <row r="159" spans="2:13" x14ac:dyDescent="0.2">
      <c r="B159" s="20" t="s">
        <v>182</v>
      </c>
      <c r="C159" s="21"/>
      <c r="D159" s="15" t="s">
        <v>183</v>
      </c>
      <c r="E159" s="31">
        <v>6141</v>
      </c>
      <c r="F159" s="15" t="s">
        <v>109</v>
      </c>
      <c r="G159" s="23">
        <f t="shared" si="15"/>
        <v>0</v>
      </c>
      <c r="H159" s="24">
        <v>0</v>
      </c>
      <c r="I159" s="24">
        <v>367291.73</v>
      </c>
      <c r="J159" s="24">
        <v>365975.47</v>
      </c>
      <c r="K159" s="24">
        <v>0</v>
      </c>
      <c r="L159" s="25">
        <f t="shared" si="16"/>
        <v>0</v>
      </c>
      <c r="M159" s="26">
        <f t="shared" si="17"/>
        <v>0</v>
      </c>
    </row>
    <row r="160" spans="2:13" x14ac:dyDescent="0.2">
      <c r="B160" s="20" t="s">
        <v>184</v>
      </c>
      <c r="C160" s="21"/>
      <c r="D160" s="15" t="s">
        <v>185</v>
      </c>
      <c r="E160" s="31">
        <v>6141</v>
      </c>
      <c r="F160" s="15" t="s">
        <v>109</v>
      </c>
      <c r="G160" s="23">
        <f t="shared" si="15"/>
        <v>0</v>
      </c>
      <c r="H160" s="24">
        <v>0</v>
      </c>
      <c r="I160" s="24">
        <v>405255.72</v>
      </c>
      <c r="J160" s="24">
        <v>366648.97</v>
      </c>
      <c r="K160" s="24">
        <v>0</v>
      </c>
      <c r="L160" s="25">
        <f t="shared" si="16"/>
        <v>0</v>
      </c>
      <c r="M160" s="26">
        <f t="shared" si="17"/>
        <v>0</v>
      </c>
    </row>
    <row r="161" spans="2:13" x14ac:dyDescent="0.2">
      <c r="B161" s="20" t="s">
        <v>186</v>
      </c>
      <c r="C161" s="21"/>
      <c r="D161" s="15" t="s">
        <v>187</v>
      </c>
      <c r="E161" s="31">
        <v>6141</v>
      </c>
      <c r="F161" s="15" t="s">
        <v>109</v>
      </c>
      <c r="G161" s="23">
        <f t="shared" si="15"/>
        <v>0</v>
      </c>
      <c r="H161" s="24">
        <v>0</v>
      </c>
      <c r="I161" s="24">
        <v>678286.36</v>
      </c>
      <c r="J161" s="24">
        <v>667991.02</v>
      </c>
      <c r="K161" s="24">
        <v>0</v>
      </c>
      <c r="L161" s="25">
        <f t="shared" si="16"/>
        <v>0</v>
      </c>
      <c r="M161" s="26">
        <f t="shared" si="17"/>
        <v>0</v>
      </c>
    </row>
    <row r="162" spans="2:13" x14ac:dyDescent="0.2">
      <c r="B162" s="20" t="s">
        <v>188</v>
      </c>
      <c r="C162" s="21"/>
      <c r="D162" s="15" t="s">
        <v>189</v>
      </c>
      <c r="E162" s="31">
        <v>6141</v>
      </c>
      <c r="F162" s="15" t="s">
        <v>109</v>
      </c>
      <c r="G162" s="23">
        <f t="shared" si="15"/>
        <v>0</v>
      </c>
      <c r="H162" s="24">
        <v>0</v>
      </c>
      <c r="I162" s="24">
        <v>2765451.88</v>
      </c>
      <c r="J162" s="24">
        <v>2615752.2000000002</v>
      </c>
      <c r="K162" s="24">
        <v>0</v>
      </c>
      <c r="L162" s="25">
        <f t="shared" si="16"/>
        <v>0</v>
      </c>
      <c r="M162" s="26">
        <f t="shared" si="17"/>
        <v>0</v>
      </c>
    </row>
    <row r="163" spans="2:13" x14ac:dyDescent="0.2">
      <c r="B163" s="20" t="s">
        <v>190</v>
      </c>
      <c r="C163" s="21"/>
      <c r="D163" s="15" t="s">
        <v>189</v>
      </c>
      <c r="E163" s="31">
        <v>6141</v>
      </c>
      <c r="F163" s="15" t="s">
        <v>109</v>
      </c>
      <c r="G163" s="23">
        <f t="shared" si="15"/>
        <v>0</v>
      </c>
      <c r="H163" s="24">
        <v>0</v>
      </c>
      <c r="I163" s="24">
        <v>639142.6</v>
      </c>
      <c r="J163" s="24">
        <v>637734.18000000005</v>
      </c>
      <c r="K163" s="24">
        <v>579626.31999999995</v>
      </c>
      <c r="L163" s="25">
        <f t="shared" si="16"/>
        <v>0</v>
      </c>
      <c r="M163" s="26">
        <f t="shared" si="17"/>
        <v>0.90688106222304687</v>
      </c>
    </row>
    <row r="164" spans="2:13" x14ac:dyDescent="0.2">
      <c r="B164" s="20" t="s">
        <v>191</v>
      </c>
      <c r="C164" s="21"/>
      <c r="D164" s="15" t="s">
        <v>192</v>
      </c>
      <c r="E164" s="31">
        <v>6141</v>
      </c>
      <c r="F164" s="15" t="s">
        <v>109</v>
      </c>
      <c r="G164" s="23">
        <f t="shared" si="15"/>
        <v>0</v>
      </c>
      <c r="H164" s="24">
        <v>0</v>
      </c>
      <c r="I164" s="24">
        <v>1286095.21</v>
      </c>
      <c r="J164" s="24">
        <v>1285973.4099999999</v>
      </c>
      <c r="K164" s="24">
        <v>1155340.6100000001</v>
      </c>
      <c r="L164" s="25">
        <f t="shared" si="16"/>
        <v>0</v>
      </c>
      <c r="M164" s="26">
        <f t="shared" si="17"/>
        <v>0.8983320993785523</v>
      </c>
    </row>
    <row r="165" spans="2:13" x14ac:dyDescent="0.2">
      <c r="B165" s="20" t="s">
        <v>193</v>
      </c>
      <c r="C165" s="21"/>
      <c r="D165" s="15" t="s">
        <v>194</v>
      </c>
      <c r="E165" s="31">
        <v>6141</v>
      </c>
      <c r="F165" s="15" t="s">
        <v>109</v>
      </c>
      <c r="G165" s="23">
        <f t="shared" si="15"/>
        <v>0</v>
      </c>
      <c r="H165" s="24">
        <v>0</v>
      </c>
      <c r="I165" s="24">
        <v>1761052.34</v>
      </c>
      <c r="J165" s="24">
        <v>1761012.89</v>
      </c>
      <c r="K165" s="24">
        <v>1649395.32</v>
      </c>
      <c r="L165" s="25">
        <f t="shared" si="16"/>
        <v>0</v>
      </c>
      <c r="M165" s="26">
        <f t="shared" si="17"/>
        <v>0.93659642166001722</v>
      </c>
    </row>
    <row r="166" spans="2:13" x14ac:dyDescent="0.2">
      <c r="B166" s="20" t="s">
        <v>195</v>
      </c>
      <c r="C166" s="21"/>
      <c r="D166" s="15" t="s">
        <v>196</v>
      </c>
      <c r="E166" s="31">
        <v>6141</v>
      </c>
      <c r="F166" s="15" t="s">
        <v>109</v>
      </c>
      <c r="G166" s="23">
        <f t="shared" si="15"/>
        <v>0</v>
      </c>
      <c r="H166" s="24">
        <v>0</v>
      </c>
      <c r="I166" s="24">
        <v>989937.21</v>
      </c>
      <c r="J166" s="24">
        <v>987763.72</v>
      </c>
      <c r="K166" s="24">
        <v>0</v>
      </c>
      <c r="L166" s="25">
        <f t="shared" si="16"/>
        <v>0</v>
      </c>
      <c r="M166" s="26">
        <f t="shared" si="17"/>
        <v>0</v>
      </c>
    </row>
    <row r="167" spans="2:13" x14ac:dyDescent="0.2">
      <c r="B167" s="20" t="s">
        <v>197</v>
      </c>
      <c r="C167" s="21"/>
      <c r="D167" s="15" t="s">
        <v>198</v>
      </c>
      <c r="E167" s="31">
        <v>6141</v>
      </c>
      <c r="F167" s="15" t="s">
        <v>109</v>
      </c>
      <c r="G167" s="23">
        <f t="shared" si="15"/>
        <v>0</v>
      </c>
      <c r="H167" s="24">
        <v>0</v>
      </c>
      <c r="I167" s="24">
        <v>305732.02</v>
      </c>
      <c r="J167" s="24">
        <v>305732.02</v>
      </c>
      <c r="K167" s="24">
        <v>0</v>
      </c>
      <c r="L167" s="25">
        <f t="shared" si="16"/>
        <v>0</v>
      </c>
      <c r="M167" s="26">
        <f t="shared" si="17"/>
        <v>0</v>
      </c>
    </row>
    <row r="168" spans="2:13" x14ac:dyDescent="0.2">
      <c r="B168" s="20" t="s">
        <v>199</v>
      </c>
      <c r="C168" s="21"/>
      <c r="D168" s="15" t="s">
        <v>200</v>
      </c>
      <c r="E168" s="31">
        <v>6141</v>
      </c>
      <c r="F168" s="15" t="s">
        <v>109</v>
      </c>
      <c r="G168" s="23">
        <f t="shared" si="15"/>
        <v>0</v>
      </c>
      <c r="H168" s="24">
        <v>0</v>
      </c>
      <c r="I168" s="24">
        <v>322132.65000000002</v>
      </c>
      <c r="J168" s="24">
        <v>316226.08</v>
      </c>
      <c r="K168" s="24">
        <v>0</v>
      </c>
      <c r="L168" s="25">
        <f t="shared" si="16"/>
        <v>0</v>
      </c>
      <c r="M168" s="26">
        <f t="shared" si="17"/>
        <v>0</v>
      </c>
    </row>
    <row r="169" spans="2:13" x14ac:dyDescent="0.2">
      <c r="B169" s="20" t="s">
        <v>201</v>
      </c>
      <c r="C169" s="21"/>
      <c r="D169" s="15" t="s">
        <v>202</v>
      </c>
      <c r="E169" s="31">
        <v>6111</v>
      </c>
      <c r="F169" s="15" t="s">
        <v>125</v>
      </c>
      <c r="G169" s="23">
        <f t="shared" si="15"/>
        <v>0</v>
      </c>
      <c r="H169" s="24">
        <v>0</v>
      </c>
      <c r="I169" s="24">
        <v>1189396.45</v>
      </c>
      <c r="J169" s="24">
        <v>1131995.2</v>
      </c>
      <c r="K169" s="24">
        <v>1131995.2</v>
      </c>
      <c r="L169" s="25">
        <f t="shared" si="16"/>
        <v>0</v>
      </c>
      <c r="M169" s="26">
        <f t="shared" si="17"/>
        <v>0.95173917830341603</v>
      </c>
    </row>
    <row r="170" spans="2:13" x14ac:dyDescent="0.2">
      <c r="B170" s="20" t="s">
        <v>203</v>
      </c>
      <c r="C170" s="21"/>
      <c r="D170" s="15" t="s">
        <v>204</v>
      </c>
      <c r="E170" s="31">
        <v>6111</v>
      </c>
      <c r="F170" s="15" t="s">
        <v>125</v>
      </c>
      <c r="G170" s="23">
        <f t="shared" si="15"/>
        <v>0</v>
      </c>
      <c r="H170" s="24">
        <v>0</v>
      </c>
      <c r="I170" s="24">
        <v>1397938.43</v>
      </c>
      <c r="J170" s="24">
        <v>1365838.17</v>
      </c>
      <c r="K170" s="24">
        <v>1365838.17</v>
      </c>
      <c r="L170" s="25">
        <f t="shared" si="16"/>
        <v>0</v>
      </c>
      <c r="M170" s="26">
        <f t="shared" si="17"/>
        <v>0.97703742932369342</v>
      </c>
    </row>
    <row r="171" spans="2:13" x14ac:dyDescent="0.2">
      <c r="B171" s="20" t="s">
        <v>205</v>
      </c>
      <c r="C171" s="21"/>
      <c r="D171" s="15" t="s">
        <v>206</v>
      </c>
      <c r="E171" s="31">
        <v>6141</v>
      </c>
      <c r="F171" s="15" t="s">
        <v>109</v>
      </c>
      <c r="G171" s="23">
        <f t="shared" si="15"/>
        <v>0</v>
      </c>
      <c r="H171" s="24">
        <v>0</v>
      </c>
      <c r="I171" s="24">
        <v>1971860.93</v>
      </c>
      <c r="J171" s="24">
        <v>1921862.25</v>
      </c>
      <c r="K171" s="24">
        <v>1921862.25</v>
      </c>
      <c r="L171" s="25">
        <f t="shared" si="16"/>
        <v>0</v>
      </c>
      <c r="M171" s="26">
        <f t="shared" si="17"/>
        <v>0.97464391162717545</v>
      </c>
    </row>
    <row r="172" spans="2:13" x14ac:dyDescent="0.2">
      <c r="B172" s="20" t="s">
        <v>207</v>
      </c>
      <c r="C172" s="21"/>
      <c r="D172" s="15" t="s">
        <v>208</v>
      </c>
      <c r="E172" s="31">
        <v>6141</v>
      </c>
      <c r="F172" s="15" t="s">
        <v>109</v>
      </c>
      <c r="G172" s="23">
        <f t="shared" si="15"/>
        <v>0</v>
      </c>
      <c r="H172" s="24">
        <v>0</v>
      </c>
      <c r="I172" s="24">
        <v>325518.57</v>
      </c>
      <c r="J172" s="24">
        <v>0</v>
      </c>
      <c r="K172" s="24">
        <v>0</v>
      </c>
      <c r="L172" s="25">
        <f t="shared" si="16"/>
        <v>0</v>
      </c>
      <c r="M172" s="26">
        <f t="shared" si="17"/>
        <v>0</v>
      </c>
    </row>
    <row r="173" spans="2:13" x14ac:dyDescent="0.2">
      <c r="B173" s="20" t="s">
        <v>209</v>
      </c>
      <c r="C173" s="21"/>
      <c r="D173" s="15" t="s">
        <v>210</v>
      </c>
      <c r="E173" s="31">
        <v>6141</v>
      </c>
      <c r="F173" s="15" t="s">
        <v>109</v>
      </c>
      <c r="G173" s="23">
        <f t="shared" si="15"/>
        <v>0</v>
      </c>
      <c r="H173" s="24">
        <v>0</v>
      </c>
      <c r="I173" s="24">
        <v>1285696.6299999999</v>
      </c>
      <c r="J173" s="24">
        <v>1217748.24</v>
      </c>
      <c r="K173" s="24">
        <v>0</v>
      </c>
      <c r="L173" s="25">
        <f t="shared" si="16"/>
        <v>0</v>
      </c>
      <c r="M173" s="26">
        <f t="shared" si="17"/>
        <v>0</v>
      </c>
    </row>
    <row r="174" spans="2:13" x14ac:dyDescent="0.2">
      <c r="B174" s="20" t="s">
        <v>211</v>
      </c>
      <c r="C174" s="21"/>
      <c r="D174" s="15" t="s">
        <v>212</v>
      </c>
      <c r="E174" s="31">
        <v>6141</v>
      </c>
      <c r="F174" s="15" t="s">
        <v>109</v>
      </c>
      <c r="G174" s="23">
        <f t="shared" si="15"/>
        <v>0</v>
      </c>
      <c r="H174" s="24">
        <v>0</v>
      </c>
      <c r="I174" s="24">
        <v>1124919.57</v>
      </c>
      <c r="J174" s="24">
        <v>1026152.88</v>
      </c>
      <c r="K174" s="24">
        <v>997933.42</v>
      </c>
      <c r="L174" s="25">
        <f t="shared" si="16"/>
        <v>0</v>
      </c>
      <c r="M174" s="26">
        <f t="shared" si="17"/>
        <v>0.88711535172243472</v>
      </c>
    </row>
    <row r="175" spans="2:13" x14ac:dyDescent="0.2">
      <c r="B175" s="20" t="s">
        <v>213</v>
      </c>
      <c r="C175" s="21"/>
      <c r="D175" s="15" t="s">
        <v>214</v>
      </c>
      <c r="E175" s="31">
        <v>6141</v>
      </c>
      <c r="F175" s="15" t="s">
        <v>109</v>
      </c>
      <c r="G175" s="23">
        <f t="shared" si="15"/>
        <v>0</v>
      </c>
      <c r="H175" s="24">
        <v>0</v>
      </c>
      <c r="I175" s="24">
        <v>612678.11</v>
      </c>
      <c r="J175" s="24">
        <v>464579.17</v>
      </c>
      <c r="K175" s="24">
        <v>464579.17</v>
      </c>
      <c r="L175" s="25">
        <f t="shared" si="16"/>
        <v>0</v>
      </c>
      <c r="M175" s="26">
        <f t="shared" si="17"/>
        <v>0.7582761035807204</v>
      </c>
    </row>
    <row r="176" spans="2:13" x14ac:dyDescent="0.2">
      <c r="B176" s="20" t="s">
        <v>215</v>
      </c>
      <c r="C176" s="21"/>
      <c r="D176" s="15" t="s">
        <v>216</v>
      </c>
      <c r="E176" s="31">
        <v>6141</v>
      </c>
      <c r="F176" s="15" t="s">
        <v>109</v>
      </c>
      <c r="G176" s="23">
        <f t="shared" si="15"/>
        <v>0</v>
      </c>
      <c r="H176" s="24">
        <v>0</v>
      </c>
      <c r="I176" s="24">
        <v>4818274.97</v>
      </c>
      <c r="J176" s="24">
        <v>4679224.43</v>
      </c>
      <c r="K176" s="24">
        <v>4433057.03</v>
      </c>
      <c r="L176" s="25">
        <f t="shared" si="16"/>
        <v>0</v>
      </c>
      <c r="M176" s="26">
        <f t="shared" si="17"/>
        <v>0.9200506524848665</v>
      </c>
    </row>
    <row r="177" spans="2:13" x14ac:dyDescent="0.2">
      <c r="B177" s="20" t="s">
        <v>217</v>
      </c>
      <c r="C177" s="21"/>
      <c r="D177" s="15" t="s">
        <v>218</v>
      </c>
      <c r="E177" s="31">
        <v>6141</v>
      </c>
      <c r="F177" s="15" t="s">
        <v>109</v>
      </c>
      <c r="G177" s="23">
        <f t="shared" si="15"/>
        <v>0</v>
      </c>
      <c r="H177" s="24">
        <v>0</v>
      </c>
      <c r="I177" s="24">
        <v>181554.51</v>
      </c>
      <c r="J177" s="24">
        <v>181539.82</v>
      </c>
      <c r="K177" s="24">
        <v>125174.32</v>
      </c>
      <c r="L177" s="25">
        <f t="shared" si="16"/>
        <v>0</v>
      </c>
      <c r="M177" s="26">
        <f t="shared" si="17"/>
        <v>0.68945860942809956</v>
      </c>
    </row>
    <row r="178" spans="2:13" x14ac:dyDescent="0.2">
      <c r="B178" s="20" t="s">
        <v>219</v>
      </c>
      <c r="C178" s="21"/>
      <c r="D178" s="15" t="s">
        <v>220</v>
      </c>
      <c r="E178" s="31">
        <v>6261</v>
      </c>
      <c r="F178" s="15" t="s">
        <v>120</v>
      </c>
      <c r="G178" s="23">
        <f t="shared" si="15"/>
        <v>0</v>
      </c>
      <c r="H178" s="24">
        <v>0</v>
      </c>
      <c r="I178" s="24">
        <v>557198.78</v>
      </c>
      <c r="J178" s="24">
        <v>557091.9</v>
      </c>
      <c r="K178" s="24">
        <v>557091.9</v>
      </c>
      <c r="L178" s="25">
        <f t="shared" si="16"/>
        <v>0</v>
      </c>
      <c r="M178" s="26">
        <f t="shared" si="17"/>
        <v>0.99980818335603683</v>
      </c>
    </row>
    <row r="179" spans="2:13" x14ac:dyDescent="0.2">
      <c r="B179" s="20" t="s">
        <v>221</v>
      </c>
      <c r="C179" s="21"/>
      <c r="D179" s="15" t="s">
        <v>222</v>
      </c>
      <c r="E179" s="31">
        <v>6141</v>
      </c>
      <c r="F179" s="15" t="s">
        <v>109</v>
      </c>
      <c r="G179" s="23">
        <f t="shared" si="15"/>
        <v>0</v>
      </c>
      <c r="H179" s="24">
        <v>0</v>
      </c>
      <c r="I179" s="24">
        <v>4009808.18</v>
      </c>
      <c r="J179" s="24">
        <v>3532642.69</v>
      </c>
      <c r="K179" s="24">
        <v>3532642.69</v>
      </c>
      <c r="L179" s="25">
        <f t="shared" si="16"/>
        <v>0</v>
      </c>
      <c r="M179" s="26">
        <f t="shared" si="17"/>
        <v>0.88100041982556876</v>
      </c>
    </row>
    <row r="180" spans="2:13" x14ac:dyDescent="0.2">
      <c r="B180" s="20" t="s">
        <v>223</v>
      </c>
      <c r="C180" s="21"/>
      <c r="D180" s="15" t="s">
        <v>224</v>
      </c>
      <c r="E180" s="31">
        <v>6141</v>
      </c>
      <c r="F180" s="15" t="s">
        <v>109</v>
      </c>
      <c r="G180" s="23">
        <f t="shared" si="15"/>
        <v>0</v>
      </c>
      <c r="H180" s="24">
        <v>0</v>
      </c>
      <c r="I180" s="24">
        <v>40.56</v>
      </c>
      <c r="J180" s="24">
        <v>0</v>
      </c>
      <c r="K180" s="24">
        <v>0</v>
      </c>
      <c r="L180" s="25">
        <f t="shared" si="16"/>
        <v>0</v>
      </c>
      <c r="M180" s="26">
        <f t="shared" si="17"/>
        <v>0</v>
      </c>
    </row>
    <row r="181" spans="2:13" x14ac:dyDescent="0.2">
      <c r="B181" s="20" t="s">
        <v>225</v>
      </c>
      <c r="C181" s="21"/>
      <c r="D181" s="15" t="s">
        <v>226</v>
      </c>
      <c r="E181" s="31">
        <v>6261</v>
      </c>
      <c r="F181" s="15" t="s">
        <v>120</v>
      </c>
      <c r="G181" s="23">
        <f t="shared" si="15"/>
        <v>0</v>
      </c>
      <c r="H181" s="24">
        <v>0</v>
      </c>
      <c r="I181" s="24">
        <v>749053.08</v>
      </c>
      <c r="J181" s="24">
        <v>745542.41</v>
      </c>
      <c r="K181" s="24">
        <v>745542.41</v>
      </c>
      <c r="L181" s="25">
        <f t="shared" si="16"/>
        <v>0</v>
      </c>
      <c r="M181" s="26">
        <f t="shared" si="17"/>
        <v>0.99531318928693291</v>
      </c>
    </row>
    <row r="182" spans="2:13" x14ac:dyDescent="0.2">
      <c r="B182" s="20" t="s">
        <v>227</v>
      </c>
      <c r="C182" s="21"/>
      <c r="D182" s="15" t="s">
        <v>228</v>
      </c>
      <c r="E182" s="31">
        <v>6141</v>
      </c>
      <c r="F182" s="15" t="s">
        <v>109</v>
      </c>
      <c r="G182" s="23">
        <f t="shared" si="15"/>
        <v>0</v>
      </c>
      <c r="H182" s="24">
        <v>0</v>
      </c>
      <c r="I182" s="24">
        <v>682957.11</v>
      </c>
      <c r="J182" s="24">
        <v>578131.89</v>
      </c>
      <c r="K182" s="24">
        <v>536107.76</v>
      </c>
      <c r="L182" s="25">
        <f t="shared" si="16"/>
        <v>0</v>
      </c>
      <c r="M182" s="26">
        <f t="shared" si="17"/>
        <v>0.78498012854716459</v>
      </c>
    </row>
    <row r="183" spans="2:13" x14ac:dyDescent="0.2">
      <c r="B183" s="20" t="s">
        <v>229</v>
      </c>
      <c r="C183" s="21"/>
      <c r="D183" s="15" t="s">
        <v>230</v>
      </c>
      <c r="E183" s="31">
        <v>6141</v>
      </c>
      <c r="F183" s="15" t="s">
        <v>109</v>
      </c>
      <c r="G183" s="23">
        <f t="shared" si="15"/>
        <v>0</v>
      </c>
      <c r="H183" s="24">
        <v>0</v>
      </c>
      <c r="I183" s="24">
        <v>142016.44</v>
      </c>
      <c r="J183" s="24">
        <v>82342.8</v>
      </c>
      <c r="K183" s="24">
        <v>82342.8</v>
      </c>
      <c r="L183" s="25">
        <f t="shared" si="16"/>
        <v>0</v>
      </c>
      <c r="M183" s="26">
        <f t="shared" si="17"/>
        <v>0.57981174573873284</v>
      </c>
    </row>
    <row r="184" spans="2:13" x14ac:dyDescent="0.2">
      <c r="B184" s="20" t="s">
        <v>231</v>
      </c>
      <c r="C184" s="21"/>
      <c r="D184" s="15" t="s">
        <v>232</v>
      </c>
      <c r="E184" s="31">
        <v>6141</v>
      </c>
      <c r="F184" s="15" t="s">
        <v>109</v>
      </c>
      <c r="G184" s="23">
        <f t="shared" ref="G184:G215" si="18">+H184</f>
        <v>0</v>
      </c>
      <c r="H184" s="24">
        <v>0</v>
      </c>
      <c r="I184" s="24">
        <v>24672.560000000001</v>
      </c>
      <c r="J184" s="24">
        <v>0</v>
      </c>
      <c r="K184" s="24">
        <v>0</v>
      </c>
      <c r="L184" s="25">
        <f t="shared" ref="L184:L215" si="19">IFERROR(K184/H184,0)</f>
        <v>0</v>
      </c>
      <c r="M184" s="26">
        <f t="shared" ref="M184:M215" si="20">IFERROR(K184/I184,0)</f>
        <v>0</v>
      </c>
    </row>
    <row r="185" spans="2:13" x14ac:dyDescent="0.2">
      <c r="B185" s="20" t="s">
        <v>233</v>
      </c>
      <c r="C185" s="21"/>
      <c r="D185" s="15" t="s">
        <v>234</v>
      </c>
      <c r="E185" s="31">
        <v>6141</v>
      </c>
      <c r="F185" s="15" t="s">
        <v>109</v>
      </c>
      <c r="G185" s="23">
        <f t="shared" si="18"/>
        <v>0</v>
      </c>
      <c r="H185" s="24">
        <v>0</v>
      </c>
      <c r="I185" s="24">
        <v>372139.85</v>
      </c>
      <c r="J185" s="24">
        <v>336366.95</v>
      </c>
      <c r="K185" s="24">
        <v>336366.95</v>
      </c>
      <c r="L185" s="25">
        <f t="shared" si="19"/>
        <v>0</v>
      </c>
      <c r="M185" s="26">
        <f t="shared" si="20"/>
        <v>0.9038724286044616</v>
      </c>
    </row>
    <row r="186" spans="2:13" x14ac:dyDescent="0.2">
      <c r="B186" s="20" t="s">
        <v>235</v>
      </c>
      <c r="C186" s="21"/>
      <c r="D186" s="15" t="s">
        <v>236</v>
      </c>
      <c r="E186" s="31">
        <v>6141</v>
      </c>
      <c r="F186" s="15" t="s">
        <v>109</v>
      </c>
      <c r="G186" s="23">
        <f t="shared" si="18"/>
        <v>0</v>
      </c>
      <c r="H186" s="24">
        <v>0</v>
      </c>
      <c r="I186" s="24">
        <v>295884.09999999998</v>
      </c>
      <c r="J186" s="24">
        <v>144167.85999999999</v>
      </c>
      <c r="K186" s="24">
        <v>0</v>
      </c>
      <c r="L186" s="25">
        <f t="shared" si="19"/>
        <v>0</v>
      </c>
      <c r="M186" s="26">
        <f t="shared" si="20"/>
        <v>0</v>
      </c>
    </row>
    <row r="187" spans="2:13" x14ac:dyDescent="0.2">
      <c r="B187" s="20" t="s">
        <v>237</v>
      </c>
      <c r="C187" s="21"/>
      <c r="D187" s="15" t="s">
        <v>238</v>
      </c>
      <c r="E187" s="31">
        <v>6141</v>
      </c>
      <c r="F187" s="15" t="s">
        <v>109</v>
      </c>
      <c r="G187" s="23">
        <f t="shared" si="18"/>
        <v>0</v>
      </c>
      <c r="H187" s="24">
        <v>0</v>
      </c>
      <c r="I187" s="24">
        <v>185374.33</v>
      </c>
      <c r="J187" s="24">
        <v>157156.95000000001</v>
      </c>
      <c r="K187" s="24">
        <v>0</v>
      </c>
      <c r="L187" s="25">
        <f t="shared" si="19"/>
        <v>0</v>
      </c>
      <c r="M187" s="26">
        <f t="shared" si="20"/>
        <v>0</v>
      </c>
    </row>
    <row r="188" spans="2:13" x14ac:dyDescent="0.2">
      <c r="B188" s="20" t="s">
        <v>239</v>
      </c>
      <c r="C188" s="21"/>
      <c r="D188" s="15" t="s">
        <v>240</v>
      </c>
      <c r="E188" s="31">
        <v>6141</v>
      </c>
      <c r="F188" s="15" t="s">
        <v>109</v>
      </c>
      <c r="G188" s="23">
        <f t="shared" si="18"/>
        <v>0</v>
      </c>
      <c r="H188" s="24">
        <v>0</v>
      </c>
      <c r="I188" s="24">
        <v>302739.94</v>
      </c>
      <c r="J188" s="24">
        <v>288920.25</v>
      </c>
      <c r="K188" s="24">
        <v>288920.25</v>
      </c>
      <c r="L188" s="25">
        <f t="shared" si="19"/>
        <v>0</v>
      </c>
      <c r="M188" s="26">
        <f t="shared" si="20"/>
        <v>0.95435128249017953</v>
      </c>
    </row>
    <row r="189" spans="2:13" x14ac:dyDescent="0.2">
      <c r="B189" s="20" t="s">
        <v>241</v>
      </c>
      <c r="C189" s="21"/>
      <c r="D189" s="15" t="s">
        <v>242</v>
      </c>
      <c r="E189" s="31">
        <v>6141</v>
      </c>
      <c r="F189" s="15" t="s">
        <v>109</v>
      </c>
      <c r="G189" s="23">
        <f t="shared" si="18"/>
        <v>0</v>
      </c>
      <c r="H189" s="24">
        <v>0</v>
      </c>
      <c r="I189" s="24">
        <v>397516.42</v>
      </c>
      <c r="J189" s="24">
        <v>261377.53</v>
      </c>
      <c r="K189" s="24">
        <v>0</v>
      </c>
      <c r="L189" s="25">
        <f t="shared" si="19"/>
        <v>0</v>
      </c>
      <c r="M189" s="26">
        <f t="shared" si="20"/>
        <v>0</v>
      </c>
    </row>
    <row r="190" spans="2:13" x14ac:dyDescent="0.2">
      <c r="B190" s="20" t="s">
        <v>243</v>
      </c>
      <c r="C190" s="21"/>
      <c r="D190" s="15" t="s">
        <v>244</v>
      </c>
      <c r="E190" s="31">
        <v>6141</v>
      </c>
      <c r="F190" s="15" t="s">
        <v>109</v>
      </c>
      <c r="G190" s="23">
        <f t="shared" si="18"/>
        <v>0</v>
      </c>
      <c r="H190" s="24">
        <v>0</v>
      </c>
      <c r="I190" s="24">
        <v>429193.99</v>
      </c>
      <c r="J190" s="24">
        <v>290404.84999999998</v>
      </c>
      <c r="K190" s="24">
        <v>0</v>
      </c>
      <c r="L190" s="25">
        <f t="shared" si="19"/>
        <v>0</v>
      </c>
      <c r="M190" s="26">
        <f t="shared" si="20"/>
        <v>0</v>
      </c>
    </row>
    <row r="191" spans="2:13" x14ac:dyDescent="0.2">
      <c r="B191" s="20" t="s">
        <v>245</v>
      </c>
      <c r="C191" s="21"/>
      <c r="D191" s="15" t="s">
        <v>246</v>
      </c>
      <c r="E191" s="31">
        <v>6141</v>
      </c>
      <c r="F191" s="15" t="s">
        <v>109</v>
      </c>
      <c r="G191" s="23">
        <f t="shared" si="18"/>
        <v>0</v>
      </c>
      <c r="H191" s="24">
        <v>0</v>
      </c>
      <c r="I191" s="24">
        <v>500114.74</v>
      </c>
      <c r="J191" s="24">
        <v>490731.43</v>
      </c>
      <c r="K191" s="24">
        <v>490731.43</v>
      </c>
      <c r="L191" s="25">
        <f t="shared" si="19"/>
        <v>0</v>
      </c>
      <c r="M191" s="26">
        <f t="shared" si="20"/>
        <v>0.98123768557591406</v>
      </c>
    </row>
    <row r="192" spans="2:13" x14ac:dyDescent="0.2">
      <c r="B192" s="20" t="s">
        <v>247</v>
      </c>
      <c r="C192" s="21"/>
      <c r="D192" s="15" t="s">
        <v>248</v>
      </c>
      <c r="E192" s="31">
        <v>6141</v>
      </c>
      <c r="F192" s="15" t="s">
        <v>109</v>
      </c>
      <c r="G192" s="23">
        <f t="shared" si="18"/>
        <v>0</v>
      </c>
      <c r="H192" s="24">
        <v>0</v>
      </c>
      <c r="I192" s="24">
        <v>376340.35</v>
      </c>
      <c r="J192" s="24">
        <v>376340.08</v>
      </c>
      <c r="K192" s="24">
        <v>376340.08</v>
      </c>
      <c r="L192" s="25">
        <f t="shared" si="19"/>
        <v>0</v>
      </c>
      <c r="M192" s="26">
        <f t="shared" si="20"/>
        <v>0.99999928256430659</v>
      </c>
    </row>
    <row r="193" spans="2:13" x14ac:dyDescent="0.2">
      <c r="B193" s="20" t="s">
        <v>249</v>
      </c>
      <c r="C193" s="21"/>
      <c r="D193" s="15" t="s">
        <v>250</v>
      </c>
      <c r="E193" s="31">
        <v>6141</v>
      </c>
      <c r="F193" s="15" t="s">
        <v>109</v>
      </c>
      <c r="G193" s="23">
        <f t="shared" si="18"/>
        <v>0</v>
      </c>
      <c r="H193" s="24">
        <v>0</v>
      </c>
      <c r="I193" s="24">
        <v>619406.56999999995</v>
      </c>
      <c r="J193" s="24">
        <v>619406.56000000006</v>
      </c>
      <c r="K193" s="24">
        <v>619406.56000000006</v>
      </c>
      <c r="L193" s="25">
        <f t="shared" si="19"/>
        <v>0</v>
      </c>
      <c r="M193" s="26">
        <f t="shared" si="20"/>
        <v>0.99999998385551525</v>
      </c>
    </row>
    <row r="194" spans="2:13" x14ac:dyDescent="0.2">
      <c r="B194" s="20" t="s">
        <v>251</v>
      </c>
      <c r="C194" s="21"/>
      <c r="D194" s="15" t="s">
        <v>252</v>
      </c>
      <c r="E194" s="31">
        <v>6141</v>
      </c>
      <c r="F194" s="15" t="s">
        <v>109</v>
      </c>
      <c r="G194" s="23">
        <f t="shared" si="18"/>
        <v>0</v>
      </c>
      <c r="H194" s="24">
        <v>0</v>
      </c>
      <c r="I194" s="24">
        <v>779319.76</v>
      </c>
      <c r="J194" s="24">
        <v>779319.76</v>
      </c>
      <c r="K194" s="24">
        <v>779319.76</v>
      </c>
      <c r="L194" s="25">
        <f t="shared" si="19"/>
        <v>0</v>
      </c>
      <c r="M194" s="26">
        <f t="shared" si="20"/>
        <v>1</v>
      </c>
    </row>
    <row r="195" spans="2:13" x14ac:dyDescent="0.2">
      <c r="B195" s="20" t="s">
        <v>253</v>
      </c>
      <c r="C195" s="21"/>
      <c r="D195" s="15" t="s">
        <v>254</v>
      </c>
      <c r="E195" s="31">
        <v>6141</v>
      </c>
      <c r="F195" s="15" t="s">
        <v>109</v>
      </c>
      <c r="G195" s="23">
        <f t="shared" si="18"/>
        <v>0</v>
      </c>
      <c r="H195" s="24">
        <v>0</v>
      </c>
      <c r="I195" s="24">
        <v>825355.24</v>
      </c>
      <c r="J195" s="24">
        <v>825353.93</v>
      </c>
      <c r="K195" s="24">
        <v>825353.93</v>
      </c>
      <c r="L195" s="25">
        <f t="shared" si="19"/>
        <v>0</v>
      </c>
      <c r="M195" s="26">
        <f t="shared" si="20"/>
        <v>0.99999841280464885</v>
      </c>
    </row>
    <row r="196" spans="2:13" x14ac:dyDescent="0.2">
      <c r="B196" s="20" t="s">
        <v>255</v>
      </c>
      <c r="C196" s="21"/>
      <c r="D196" s="15" t="s">
        <v>256</v>
      </c>
      <c r="E196" s="31">
        <v>6141</v>
      </c>
      <c r="F196" s="15" t="s">
        <v>109</v>
      </c>
      <c r="G196" s="23">
        <f t="shared" si="18"/>
        <v>0</v>
      </c>
      <c r="H196" s="24">
        <v>0</v>
      </c>
      <c r="I196" s="24">
        <v>1601370.99</v>
      </c>
      <c r="J196" s="24">
        <v>1496795.04</v>
      </c>
      <c r="K196" s="24">
        <v>1496795.04</v>
      </c>
      <c r="L196" s="25">
        <f t="shared" si="19"/>
        <v>0</v>
      </c>
      <c r="M196" s="26">
        <f t="shared" si="20"/>
        <v>0.93469598821694655</v>
      </c>
    </row>
    <row r="197" spans="2:13" x14ac:dyDescent="0.2">
      <c r="B197" s="20" t="s">
        <v>257</v>
      </c>
      <c r="C197" s="21"/>
      <c r="D197" s="15" t="s">
        <v>258</v>
      </c>
      <c r="E197" s="31">
        <v>6141</v>
      </c>
      <c r="F197" s="15" t="s">
        <v>109</v>
      </c>
      <c r="G197" s="23">
        <f t="shared" si="18"/>
        <v>0</v>
      </c>
      <c r="H197" s="24">
        <v>0</v>
      </c>
      <c r="I197" s="24">
        <v>576494.57999999996</v>
      </c>
      <c r="J197" s="24">
        <v>576202.66</v>
      </c>
      <c r="K197" s="24">
        <v>576202.66</v>
      </c>
      <c r="L197" s="25">
        <f t="shared" si="19"/>
        <v>0</v>
      </c>
      <c r="M197" s="26">
        <f t="shared" si="20"/>
        <v>0.99949362923758989</v>
      </c>
    </row>
    <row r="198" spans="2:13" x14ac:dyDescent="0.2">
      <c r="B198" s="20" t="s">
        <v>259</v>
      </c>
      <c r="C198" s="21"/>
      <c r="D198" s="15" t="s">
        <v>260</v>
      </c>
      <c r="E198" s="31">
        <v>6141</v>
      </c>
      <c r="F198" s="15" t="s">
        <v>109</v>
      </c>
      <c r="G198" s="23">
        <f t="shared" si="18"/>
        <v>0</v>
      </c>
      <c r="H198" s="24">
        <v>0</v>
      </c>
      <c r="I198" s="24">
        <v>1499810.52</v>
      </c>
      <c r="J198" s="24">
        <v>1499810.52</v>
      </c>
      <c r="K198" s="24">
        <v>1499810.52</v>
      </c>
      <c r="L198" s="25">
        <f t="shared" si="19"/>
        <v>0</v>
      </c>
      <c r="M198" s="26">
        <f t="shared" si="20"/>
        <v>1</v>
      </c>
    </row>
    <row r="199" spans="2:13" x14ac:dyDescent="0.2">
      <c r="B199" s="20" t="s">
        <v>261</v>
      </c>
      <c r="C199" s="21"/>
      <c r="D199" s="15" t="s">
        <v>262</v>
      </c>
      <c r="E199" s="31">
        <v>6141</v>
      </c>
      <c r="F199" s="15" t="s">
        <v>109</v>
      </c>
      <c r="G199" s="23">
        <f t="shared" si="18"/>
        <v>0</v>
      </c>
      <c r="H199" s="24">
        <v>0</v>
      </c>
      <c r="I199" s="24">
        <v>2599587</v>
      </c>
      <c r="J199" s="24">
        <v>2521254.4500000002</v>
      </c>
      <c r="K199" s="24">
        <v>2376058.4500000002</v>
      </c>
      <c r="L199" s="25">
        <f t="shared" si="19"/>
        <v>0</v>
      </c>
      <c r="M199" s="26">
        <f t="shared" si="20"/>
        <v>0.91401382219560268</v>
      </c>
    </row>
    <row r="200" spans="2:13" x14ac:dyDescent="0.2">
      <c r="B200" s="20" t="s">
        <v>263</v>
      </c>
      <c r="C200" s="21"/>
      <c r="D200" s="15" t="s">
        <v>264</v>
      </c>
      <c r="E200" s="31">
        <v>6141</v>
      </c>
      <c r="F200" s="15" t="s">
        <v>109</v>
      </c>
      <c r="G200" s="23">
        <f t="shared" si="18"/>
        <v>0</v>
      </c>
      <c r="H200" s="24">
        <v>0</v>
      </c>
      <c r="I200" s="24">
        <v>1339720.1000000001</v>
      </c>
      <c r="J200" s="24">
        <v>1339720.1000000001</v>
      </c>
      <c r="K200" s="24">
        <v>1240304.54</v>
      </c>
      <c r="L200" s="25">
        <f t="shared" si="19"/>
        <v>0</v>
      </c>
      <c r="M200" s="26">
        <f t="shared" si="20"/>
        <v>0.92579378334325202</v>
      </c>
    </row>
    <row r="201" spans="2:13" x14ac:dyDescent="0.2">
      <c r="B201" s="20" t="s">
        <v>265</v>
      </c>
      <c r="C201" s="21"/>
      <c r="D201" s="15" t="s">
        <v>266</v>
      </c>
      <c r="E201" s="31">
        <v>6141</v>
      </c>
      <c r="F201" s="15" t="s">
        <v>109</v>
      </c>
      <c r="G201" s="23">
        <f t="shared" si="18"/>
        <v>0</v>
      </c>
      <c r="H201" s="24">
        <v>0</v>
      </c>
      <c r="I201" s="24">
        <v>1569108.25</v>
      </c>
      <c r="J201" s="24">
        <v>1471384.5</v>
      </c>
      <c r="K201" s="24">
        <v>1471384.5</v>
      </c>
      <c r="L201" s="25">
        <f t="shared" si="19"/>
        <v>0</v>
      </c>
      <c r="M201" s="26">
        <f t="shared" si="20"/>
        <v>0.93772019871796608</v>
      </c>
    </row>
    <row r="202" spans="2:13" x14ac:dyDescent="0.2">
      <c r="B202" s="20" t="s">
        <v>267</v>
      </c>
      <c r="C202" s="21"/>
      <c r="D202" s="15" t="s">
        <v>268</v>
      </c>
      <c r="E202" s="31">
        <v>6141</v>
      </c>
      <c r="F202" s="15" t="s">
        <v>109</v>
      </c>
      <c r="G202" s="23">
        <f t="shared" si="18"/>
        <v>0</v>
      </c>
      <c r="H202" s="24">
        <v>0</v>
      </c>
      <c r="I202" s="24">
        <v>485048.15</v>
      </c>
      <c r="J202" s="24">
        <v>485048.09</v>
      </c>
      <c r="K202" s="24">
        <v>485048.09</v>
      </c>
      <c r="L202" s="25">
        <f t="shared" si="19"/>
        <v>0</v>
      </c>
      <c r="M202" s="26">
        <f t="shared" si="20"/>
        <v>0.99999987630094045</v>
      </c>
    </row>
    <row r="203" spans="2:13" x14ac:dyDescent="0.2">
      <c r="B203" s="20" t="s">
        <v>269</v>
      </c>
      <c r="C203" s="21"/>
      <c r="D203" s="15" t="s">
        <v>270</v>
      </c>
      <c r="E203" s="31">
        <v>6141</v>
      </c>
      <c r="F203" s="15" t="s">
        <v>109</v>
      </c>
      <c r="G203" s="23">
        <f t="shared" si="18"/>
        <v>0</v>
      </c>
      <c r="H203" s="24">
        <v>0</v>
      </c>
      <c r="I203" s="24">
        <v>2298931.7400000002</v>
      </c>
      <c r="J203" s="24">
        <v>2288389.5499999998</v>
      </c>
      <c r="K203" s="24">
        <v>2288389.5499999998</v>
      </c>
      <c r="L203" s="25">
        <f t="shared" si="19"/>
        <v>0</v>
      </c>
      <c r="M203" s="26">
        <f t="shared" si="20"/>
        <v>0.9954143092565243</v>
      </c>
    </row>
    <row r="204" spans="2:13" x14ac:dyDescent="0.2">
      <c r="B204" s="20" t="s">
        <v>271</v>
      </c>
      <c r="C204" s="21"/>
      <c r="D204" s="15" t="s">
        <v>272</v>
      </c>
      <c r="E204" s="31">
        <v>6141</v>
      </c>
      <c r="F204" s="15" t="s">
        <v>109</v>
      </c>
      <c r="G204" s="23">
        <f t="shared" si="18"/>
        <v>0</v>
      </c>
      <c r="H204" s="24">
        <v>0</v>
      </c>
      <c r="I204" s="24">
        <v>5490497.6699999999</v>
      </c>
      <c r="J204" s="24">
        <v>5490497.3799999999</v>
      </c>
      <c r="K204" s="24">
        <v>0</v>
      </c>
      <c r="L204" s="25">
        <f t="shared" si="19"/>
        <v>0</v>
      </c>
      <c r="M204" s="26">
        <f t="shared" si="20"/>
        <v>0</v>
      </c>
    </row>
    <row r="205" spans="2:13" x14ac:dyDescent="0.2">
      <c r="B205" s="20" t="s">
        <v>273</v>
      </c>
      <c r="C205" s="21"/>
      <c r="D205" s="15" t="s">
        <v>274</v>
      </c>
      <c r="E205" s="31">
        <v>6141</v>
      </c>
      <c r="F205" s="15" t="s">
        <v>109</v>
      </c>
      <c r="G205" s="23">
        <f t="shared" si="18"/>
        <v>0</v>
      </c>
      <c r="H205" s="24">
        <v>0</v>
      </c>
      <c r="I205" s="24">
        <v>1800894.46</v>
      </c>
      <c r="J205" s="24">
        <v>1789162.37</v>
      </c>
      <c r="K205" s="24">
        <v>1789162.37</v>
      </c>
      <c r="L205" s="25">
        <f t="shared" si="19"/>
        <v>0</v>
      </c>
      <c r="M205" s="26">
        <f t="shared" si="20"/>
        <v>0.99348540946702679</v>
      </c>
    </row>
    <row r="206" spans="2:13" x14ac:dyDescent="0.2">
      <c r="B206" s="20" t="s">
        <v>275</v>
      </c>
      <c r="C206" s="21"/>
      <c r="D206" s="15" t="s">
        <v>276</v>
      </c>
      <c r="E206" s="31">
        <v>6141</v>
      </c>
      <c r="F206" s="15" t="s">
        <v>109</v>
      </c>
      <c r="G206" s="23">
        <f t="shared" si="18"/>
        <v>0</v>
      </c>
      <c r="H206" s="24">
        <v>0</v>
      </c>
      <c r="I206" s="24">
        <v>3082232.38</v>
      </c>
      <c r="J206" s="24">
        <v>3082097</v>
      </c>
      <c r="K206" s="24">
        <v>3082097</v>
      </c>
      <c r="L206" s="25">
        <f t="shared" si="19"/>
        <v>0</v>
      </c>
      <c r="M206" s="26">
        <f t="shared" si="20"/>
        <v>0.99995607728966884</v>
      </c>
    </row>
    <row r="207" spans="2:13" x14ac:dyDescent="0.2">
      <c r="B207" s="20" t="s">
        <v>277</v>
      </c>
      <c r="C207" s="21"/>
      <c r="D207" s="15" t="s">
        <v>278</v>
      </c>
      <c r="E207" s="31">
        <v>6141</v>
      </c>
      <c r="F207" s="15" t="s">
        <v>109</v>
      </c>
      <c r="G207" s="23">
        <f t="shared" si="18"/>
        <v>0</v>
      </c>
      <c r="H207" s="24">
        <v>0</v>
      </c>
      <c r="I207" s="24">
        <v>2768488.58</v>
      </c>
      <c r="J207" s="24">
        <v>2768263.87</v>
      </c>
      <c r="K207" s="24">
        <v>2768263.87</v>
      </c>
      <c r="L207" s="25">
        <f t="shared" si="19"/>
        <v>0</v>
      </c>
      <c r="M207" s="26">
        <f t="shared" si="20"/>
        <v>0.99991883296842066</v>
      </c>
    </row>
    <row r="208" spans="2:13" x14ac:dyDescent="0.2">
      <c r="B208" s="20" t="s">
        <v>279</v>
      </c>
      <c r="C208" s="21"/>
      <c r="D208" s="15" t="s">
        <v>280</v>
      </c>
      <c r="E208" s="31">
        <v>6141</v>
      </c>
      <c r="F208" s="15" t="s">
        <v>109</v>
      </c>
      <c r="G208" s="23">
        <f t="shared" si="18"/>
        <v>0</v>
      </c>
      <c r="H208" s="24">
        <v>0</v>
      </c>
      <c r="I208" s="24">
        <v>2422106.11</v>
      </c>
      <c r="J208" s="24">
        <v>2422060.3199999998</v>
      </c>
      <c r="K208" s="24">
        <v>2422060.3199999998</v>
      </c>
      <c r="L208" s="25">
        <f t="shared" si="19"/>
        <v>0</v>
      </c>
      <c r="M208" s="26">
        <f t="shared" si="20"/>
        <v>0.99998109496532339</v>
      </c>
    </row>
    <row r="209" spans="2:13" x14ac:dyDescent="0.2">
      <c r="B209" s="20" t="s">
        <v>281</v>
      </c>
      <c r="C209" s="21"/>
      <c r="D209" s="15" t="s">
        <v>282</v>
      </c>
      <c r="E209" s="31">
        <v>6141</v>
      </c>
      <c r="F209" s="15" t="s">
        <v>109</v>
      </c>
      <c r="G209" s="23">
        <f t="shared" si="18"/>
        <v>0</v>
      </c>
      <c r="H209" s="24">
        <v>0</v>
      </c>
      <c r="I209" s="24">
        <v>1419497.75</v>
      </c>
      <c r="J209" s="24">
        <v>1402538.76</v>
      </c>
      <c r="K209" s="24">
        <v>1402538.76</v>
      </c>
      <c r="L209" s="25">
        <f t="shared" si="19"/>
        <v>0</v>
      </c>
      <c r="M209" s="26">
        <f t="shared" si="20"/>
        <v>0.98805282361314062</v>
      </c>
    </row>
    <row r="210" spans="2:13" x14ac:dyDescent="0.2">
      <c r="B210" s="20" t="s">
        <v>283</v>
      </c>
      <c r="C210" s="21"/>
      <c r="D210" s="15" t="s">
        <v>284</v>
      </c>
      <c r="E210" s="31">
        <v>6141</v>
      </c>
      <c r="F210" s="15" t="s">
        <v>109</v>
      </c>
      <c r="G210" s="23">
        <f t="shared" si="18"/>
        <v>0</v>
      </c>
      <c r="H210" s="24">
        <v>0</v>
      </c>
      <c r="I210" s="24">
        <v>2963853.06</v>
      </c>
      <c r="J210" s="24">
        <v>2961993.81</v>
      </c>
      <c r="K210" s="24">
        <v>2961993.81</v>
      </c>
      <c r="L210" s="25">
        <f t="shared" si="19"/>
        <v>0</v>
      </c>
      <c r="M210" s="26">
        <f t="shared" si="20"/>
        <v>0.99937269157331299</v>
      </c>
    </row>
    <row r="211" spans="2:13" x14ac:dyDescent="0.2">
      <c r="B211" s="20" t="s">
        <v>285</v>
      </c>
      <c r="C211" s="21"/>
      <c r="D211" s="15" t="s">
        <v>286</v>
      </c>
      <c r="E211" s="31">
        <v>6141</v>
      </c>
      <c r="F211" s="15" t="s">
        <v>109</v>
      </c>
      <c r="G211" s="23">
        <f t="shared" si="18"/>
        <v>0</v>
      </c>
      <c r="H211" s="24">
        <v>0</v>
      </c>
      <c r="I211" s="24">
        <v>2000333.99</v>
      </c>
      <c r="J211" s="24">
        <v>1661060.28</v>
      </c>
      <c r="K211" s="24">
        <v>1661060.28</v>
      </c>
      <c r="L211" s="25">
        <f t="shared" si="19"/>
        <v>0</v>
      </c>
      <c r="M211" s="26">
        <f t="shared" si="20"/>
        <v>0.83039146877667169</v>
      </c>
    </row>
    <row r="212" spans="2:13" x14ac:dyDescent="0.2">
      <c r="B212" s="20" t="s">
        <v>287</v>
      </c>
      <c r="C212" s="21"/>
      <c r="D212" s="15" t="s">
        <v>288</v>
      </c>
      <c r="E212" s="31">
        <v>6141</v>
      </c>
      <c r="F212" s="15" t="s">
        <v>109</v>
      </c>
      <c r="G212" s="23">
        <f t="shared" si="18"/>
        <v>0</v>
      </c>
      <c r="H212" s="24">
        <v>0</v>
      </c>
      <c r="I212" s="24">
        <v>1516082.85</v>
      </c>
      <c r="J212" s="24">
        <v>1378050.79</v>
      </c>
      <c r="K212" s="24">
        <v>1378050.79</v>
      </c>
      <c r="L212" s="25">
        <f t="shared" si="19"/>
        <v>0</v>
      </c>
      <c r="M212" s="26">
        <f t="shared" si="20"/>
        <v>0.90895480415202901</v>
      </c>
    </row>
    <row r="213" spans="2:13" x14ac:dyDescent="0.2">
      <c r="B213" s="20" t="s">
        <v>289</v>
      </c>
      <c r="C213" s="21"/>
      <c r="D213" s="15" t="s">
        <v>290</v>
      </c>
      <c r="E213" s="31">
        <v>6141</v>
      </c>
      <c r="F213" s="15" t="s">
        <v>109</v>
      </c>
      <c r="G213" s="23">
        <f t="shared" si="18"/>
        <v>0</v>
      </c>
      <c r="H213" s="24">
        <v>0</v>
      </c>
      <c r="I213" s="24">
        <v>423404.33</v>
      </c>
      <c r="J213" s="24">
        <v>423404.33</v>
      </c>
      <c r="K213" s="24">
        <v>423404.33</v>
      </c>
      <c r="L213" s="25">
        <f t="shared" si="19"/>
        <v>0</v>
      </c>
      <c r="M213" s="26">
        <f t="shared" si="20"/>
        <v>1</v>
      </c>
    </row>
    <row r="214" spans="2:13" x14ac:dyDescent="0.2">
      <c r="B214" s="20" t="s">
        <v>291</v>
      </c>
      <c r="C214" s="21"/>
      <c r="D214" s="15" t="s">
        <v>292</v>
      </c>
      <c r="E214" s="31">
        <v>6141</v>
      </c>
      <c r="F214" s="15" t="s">
        <v>109</v>
      </c>
      <c r="G214" s="23">
        <f t="shared" si="18"/>
        <v>0</v>
      </c>
      <c r="H214" s="24">
        <v>0</v>
      </c>
      <c r="I214" s="24">
        <v>761116.25</v>
      </c>
      <c r="J214" s="24">
        <v>761116.25</v>
      </c>
      <c r="K214" s="24">
        <v>761116.25</v>
      </c>
      <c r="L214" s="25">
        <f t="shared" si="19"/>
        <v>0</v>
      </c>
      <c r="M214" s="26">
        <f t="shared" si="20"/>
        <v>1</v>
      </c>
    </row>
    <row r="215" spans="2:13" x14ac:dyDescent="0.2">
      <c r="B215" s="20" t="s">
        <v>293</v>
      </c>
      <c r="C215" s="21"/>
      <c r="D215" s="15" t="s">
        <v>294</v>
      </c>
      <c r="E215" s="31">
        <v>6141</v>
      </c>
      <c r="F215" s="15" t="s">
        <v>109</v>
      </c>
      <c r="G215" s="23">
        <f t="shared" si="18"/>
        <v>0</v>
      </c>
      <c r="H215" s="24">
        <v>0</v>
      </c>
      <c r="I215" s="24">
        <v>2264214.5299999998</v>
      </c>
      <c r="J215" s="24">
        <v>2263552.39</v>
      </c>
      <c r="K215" s="24">
        <v>2263552.39</v>
      </c>
      <c r="L215" s="25">
        <f t="shared" si="19"/>
        <v>0</v>
      </c>
      <c r="M215" s="26">
        <f t="shared" si="20"/>
        <v>0.99970756304615727</v>
      </c>
    </row>
    <row r="216" spans="2:13" x14ac:dyDescent="0.2">
      <c r="B216" s="20" t="s">
        <v>295</v>
      </c>
      <c r="C216" s="21"/>
      <c r="D216" s="15" t="s">
        <v>296</v>
      </c>
      <c r="E216" s="31">
        <v>6141</v>
      </c>
      <c r="F216" s="15" t="s">
        <v>109</v>
      </c>
      <c r="G216" s="23">
        <f t="shared" ref="G216:G230" si="21">+H216</f>
        <v>0</v>
      </c>
      <c r="H216" s="24">
        <v>0</v>
      </c>
      <c r="I216" s="24">
        <v>1841530.31</v>
      </c>
      <c r="J216" s="24">
        <v>1779605.28</v>
      </c>
      <c r="K216" s="24">
        <v>1779605.28</v>
      </c>
      <c r="L216" s="25">
        <f t="shared" ref="L216:L230" si="22">IFERROR(K216/H216,0)</f>
        <v>0</v>
      </c>
      <c r="M216" s="26">
        <f t="shared" ref="M216:M230" si="23">IFERROR(K216/I216,0)</f>
        <v>0.96637305958868525</v>
      </c>
    </row>
    <row r="217" spans="2:13" x14ac:dyDescent="0.2">
      <c r="B217" s="20" t="s">
        <v>297</v>
      </c>
      <c r="C217" s="21"/>
      <c r="D217" s="15" t="s">
        <v>298</v>
      </c>
      <c r="E217" s="31">
        <v>6141</v>
      </c>
      <c r="F217" s="15" t="s">
        <v>109</v>
      </c>
      <c r="G217" s="23">
        <f t="shared" si="21"/>
        <v>0</v>
      </c>
      <c r="H217" s="24">
        <v>0</v>
      </c>
      <c r="I217" s="24">
        <v>2307619.9500000002</v>
      </c>
      <c r="J217" s="24">
        <v>2247882.34</v>
      </c>
      <c r="K217" s="24">
        <v>2247882.34</v>
      </c>
      <c r="L217" s="25">
        <f t="shared" si="22"/>
        <v>0</v>
      </c>
      <c r="M217" s="26">
        <f t="shared" si="23"/>
        <v>0.97411289064301931</v>
      </c>
    </row>
    <row r="218" spans="2:13" x14ac:dyDescent="0.2">
      <c r="B218" s="20" t="s">
        <v>299</v>
      </c>
      <c r="C218" s="21"/>
      <c r="D218" s="15" t="s">
        <v>300</v>
      </c>
      <c r="E218" s="31">
        <v>6141</v>
      </c>
      <c r="F218" s="15" t="s">
        <v>109</v>
      </c>
      <c r="G218" s="23">
        <f t="shared" si="21"/>
        <v>0</v>
      </c>
      <c r="H218" s="24">
        <v>0</v>
      </c>
      <c r="I218" s="24">
        <v>2083361.47</v>
      </c>
      <c r="J218" s="24">
        <v>1177997.02</v>
      </c>
      <c r="K218" s="24">
        <v>0</v>
      </c>
      <c r="L218" s="25">
        <f t="shared" si="22"/>
        <v>0</v>
      </c>
      <c r="M218" s="26">
        <f t="shared" si="23"/>
        <v>0</v>
      </c>
    </row>
    <row r="219" spans="2:13" x14ac:dyDescent="0.2">
      <c r="B219" s="20" t="s">
        <v>301</v>
      </c>
      <c r="C219" s="21"/>
      <c r="D219" s="15" t="s">
        <v>302</v>
      </c>
      <c r="E219" s="31">
        <v>6141</v>
      </c>
      <c r="F219" s="15" t="s">
        <v>109</v>
      </c>
      <c r="G219" s="23">
        <f t="shared" si="21"/>
        <v>0</v>
      </c>
      <c r="H219" s="24">
        <v>0</v>
      </c>
      <c r="I219" s="24">
        <v>2513687.5299999998</v>
      </c>
      <c r="J219" s="24">
        <v>2513687.5299999998</v>
      </c>
      <c r="K219" s="24">
        <v>2351848.37</v>
      </c>
      <c r="L219" s="25">
        <f t="shared" si="22"/>
        <v>0</v>
      </c>
      <c r="M219" s="26">
        <f t="shared" si="23"/>
        <v>0.93561683460314593</v>
      </c>
    </row>
    <row r="220" spans="2:13" x14ac:dyDescent="0.2">
      <c r="B220" s="20" t="s">
        <v>303</v>
      </c>
      <c r="C220" s="21"/>
      <c r="D220" s="15" t="s">
        <v>304</v>
      </c>
      <c r="E220" s="31">
        <v>6141</v>
      </c>
      <c r="F220" s="15" t="s">
        <v>109</v>
      </c>
      <c r="G220" s="23">
        <f t="shared" si="21"/>
        <v>0</v>
      </c>
      <c r="H220" s="24">
        <v>0</v>
      </c>
      <c r="I220" s="24">
        <v>202419.78</v>
      </c>
      <c r="J220" s="24">
        <v>201958.55</v>
      </c>
      <c r="K220" s="24">
        <v>201958.55</v>
      </c>
      <c r="L220" s="25">
        <f t="shared" si="22"/>
        <v>0</v>
      </c>
      <c r="M220" s="26">
        <f t="shared" si="23"/>
        <v>0.99772141833174599</v>
      </c>
    </row>
    <row r="221" spans="2:13" x14ac:dyDescent="0.2">
      <c r="B221" s="20" t="s">
        <v>305</v>
      </c>
      <c r="C221" s="21"/>
      <c r="D221" s="15" t="s">
        <v>306</v>
      </c>
      <c r="E221" s="31">
        <v>6141</v>
      </c>
      <c r="F221" s="15" t="s">
        <v>109</v>
      </c>
      <c r="G221" s="23">
        <f t="shared" si="21"/>
        <v>0</v>
      </c>
      <c r="H221" s="24">
        <v>0</v>
      </c>
      <c r="I221" s="24">
        <v>1751008.28</v>
      </c>
      <c r="J221" s="24">
        <v>1661205.75</v>
      </c>
      <c r="K221" s="24">
        <v>1661205.75</v>
      </c>
      <c r="L221" s="25">
        <f t="shared" si="22"/>
        <v>0</v>
      </c>
      <c r="M221" s="26">
        <f t="shared" si="23"/>
        <v>0.94871381761826956</v>
      </c>
    </row>
    <row r="222" spans="2:13" x14ac:dyDescent="0.2">
      <c r="B222" s="20" t="s">
        <v>307</v>
      </c>
      <c r="C222" s="21"/>
      <c r="D222" s="15" t="s">
        <v>308</v>
      </c>
      <c r="E222" s="31">
        <v>6141</v>
      </c>
      <c r="F222" s="15" t="s">
        <v>109</v>
      </c>
      <c r="G222" s="23">
        <f t="shared" si="21"/>
        <v>0</v>
      </c>
      <c r="H222" s="24">
        <v>0</v>
      </c>
      <c r="I222" s="24">
        <v>3021403.38</v>
      </c>
      <c r="J222" s="24">
        <v>3021403.38</v>
      </c>
      <c r="K222" s="24">
        <v>3021403.38</v>
      </c>
      <c r="L222" s="25">
        <f t="shared" si="22"/>
        <v>0</v>
      </c>
      <c r="M222" s="26">
        <f t="shared" si="23"/>
        <v>1</v>
      </c>
    </row>
    <row r="223" spans="2:13" x14ac:dyDescent="0.2">
      <c r="B223" s="20" t="s">
        <v>309</v>
      </c>
      <c r="C223" s="21"/>
      <c r="D223" s="15" t="s">
        <v>310</v>
      </c>
      <c r="E223" s="31">
        <v>6141</v>
      </c>
      <c r="F223" s="15" t="s">
        <v>109</v>
      </c>
      <c r="G223" s="23">
        <f t="shared" si="21"/>
        <v>0</v>
      </c>
      <c r="H223" s="24">
        <v>0</v>
      </c>
      <c r="I223" s="24">
        <v>2787294.26</v>
      </c>
      <c r="J223" s="24">
        <v>2785815.78</v>
      </c>
      <c r="K223" s="24">
        <v>2785815.78</v>
      </c>
      <c r="L223" s="25">
        <f t="shared" si="22"/>
        <v>0</v>
      </c>
      <c r="M223" s="26">
        <f t="shared" si="23"/>
        <v>0.99946956443701784</v>
      </c>
    </row>
    <row r="224" spans="2:13" x14ac:dyDescent="0.2">
      <c r="B224" s="20" t="s">
        <v>311</v>
      </c>
      <c r="C224" s="21"/>
      <c r="D224" s="15" t="s">
        <v>312</v>
      </c>
      <c r="E224" s="31">
        <v>6141</v>
      </c>
      <c r="F224" s="15" t="s">
        <v>109</v>
      </c>
      <c r="G224" s="23">
        <f t="shared" si="21"/>
        <v>0</v>
      </c>
      <c r="H224" s="24">
        <v>0</v>
      </c>
      <c r="I224" s="24">
        <v>2466043.4300000002</v>
      </c>
      <c r="J224" s="24">
        <v>2446814.2200000002</v>
      </c>
      <c r="K224" s="24">
        <v>2446814.2200000002</v>
      </c>
      <c r="L224" s="25">
        <f t="shared" si="22"/>
        <v>0</v>
      </c>
      <c r="M224" s="26">
        <f t="shared" si="23"/>
        <v>0.99220240415636152</v>
      </c>
    </row>
    <row r="225" spans="2:13" x14ac:dyDescent="0.2">
      <c r="B225" s="20" t="s">
        <v>313</v>
      </c>
      <c r="C225" s="21"/>
      <c r="D225" s="15" t="s">
        <v>314</v>
      </c>
      <c r="E225" s="31">
        <v>6141</v>
      </c>
      <c r="F225" s="15" t="s">
        <v>109</v>
      </c>
      <c r="G225" s="23">
        <f t="shared" si="21"/>
        <v>0</v>
      </c>
      <c r="H225" s="24">
        <v>0</v>
      </c>
      <c r="I225" s="24">
        <v>2009502.65</v>
      </c>
      <c r="J225" s="24">
        <v>1572282.2</v>
      </c>
      <c r="K225" s="24">
        <v>0</v>
      </c>
      <c r="L225" s="25">
        <f t="shared" si="22"/>
        <v>0</v>
      </c>
      <c r="M225" s="26">
        <f t="shared" si="23"/>
        <v>0</v>
      </c>
    </row>
    <row r="226" spans="2:13" x14ac:dyDescent="0.2">
      <c r="B226" s="20" t="s">
        <v>315</v>
      </c>
      <c r="C226" s="21"/>
      <c r="D226" s="15" t="s">
        <v>316</v>
      </c>
      <c r="E226" s="31">
        <v>6141</v>
      </c>
      <c r="F226" s="15" t="s">
        <v>109</v>
      </c>
      <c r="G226" s="23">
        <f t="shared" si="21"/>
        <v>0</v>
      </c>
      <c r="H226" s="24">
        <v>0</v>
      </c>
      <c r="I226" s="24">
        <v>1672320.69</v>
      </c>
      <c r="J226" s="24">
        <v>1538061.19</v>
      </c>
      <c r="K226" s="24">
        <v>1538061.19</v>
      </c>
      <c r="L226" s="25">
        <f t="shared" si="22"/>
        <v>0</v>
      </c>
      <c r="M226" s="26">
        <f t="shared" si="23"/>
        <v>0.91971665434576422</v>
      </c>
    </row>
    <row r="227" spans="2:13" x14ac:dyDescent="0.2">
      <c r="B227" s="20" t="s">
        <v>317</v>
      </c>
      <c r="C227" s="21"/>
      <c r="D227" s="15" t="s">
        <v>318</v>
      </c>
      <c r="E227" s="31">
        <v>6141</v>
      </c>
      <c r="F227" s="15" t="s">
        <v>109</v>
      </c>
      <c r="G227" s="23">
        <f t="shared" si="21"/>
        <v>0</v>
      </c>
      <c r="H227" s="24">
        <v>0</v>
      </c>
      <c r="I227" s="24">
        <v>2745638.61</v>
      </c>
      <c r="J227" s="24">
        <v>2275863.75</v>
      </c>
      <c r="K227" s="24">
        <v>0</v>
      </c>
      <c r="L227" s="25">
        <f t="shared" si="22"/>
        <v>0</v>
      </c>
      <c r="M227" s="26">
        <f t="shared" si="23"/>
        <v>0</v>
      </c>
    </row>
    <row r="228" spans="2:13" x14ac:dyDescent="0.2">
      <c r="B228" s="20" t="s">
        <v>319</v>
      </c>
      <c r="C228" s="21"/>
      <c r="D228" s="15" t="s">
        <v>320</v>
      </c>
      <c r="E228" s="31">
        <v>6141</v>
      </c>
      <c r="F228" s="15" t="s">
        <v>109</v>
      </c>
      <c r="G228" s="23">
        <f t="shared" si="21"/>
        <v>0</v>
      </c>
      <c r="H228" s="24">
        <v>0</v>
      </c>
      <c r="I228" s="24">
        <v>387405.62</v>
      </c>
      <c r="J228" s="24">
        <v>386824.87</v>
      </c>
      <c r="K228" s="24">
        <v>386824.87</v>
      </c>
      <c r="L228" s="25">
        <f t="shared" si="22"/>
        <v>0</v>
      </c>
      <c r="M228" s="26">
        <f t="shared" si="23"/>
        <v>0.99850092520598954</v>
      </c>
    </row>
    <row r="229" spans="2:13" x14ac:dyDescent="0.2">
      <c r="B229" s="20" t="s">
        <v>321</v>
      </c>
      <c r="C229" s="21"/>
      <c r="D229" s="15" t="s">
        <v>322</v>
      </c>
      <c r="E229" s="31">
        <v>6141</v>
      </c>
      <c r="F229" s="15" t="s">
        <v>109</v>
      </c>
      <c r="G229" s="23">
        <f t="shared" si="21"/>
        <v>0</v>
      </c>
      <c r="H229" s="24">
        <v>0</v>
      </c>
      <c r="I229" s="24">
        <v>2630218.41</v>
      </c>
      <c r="J229" s="24">
        <v>2630206.2599999998</v>
      </c>
      <c r="K229" s="24">
        <v>2630206.2599999998</v>
      </c>
      <c r="L229" s="25">
        <f t="shared" si="22"/>
        <v>0</v>
      </c>
      <c r="M229" s="26">
        <f t="shared" si="23"/>
        <v>0.99999538061175675</v>
      </c>
    </row>
    <row r="230" spans="2:13" x14ac:dyDescent="0.2">
      <c r="B230" s="20" t="s">
        <v>323</v>
      </c>
      <c r="C230" s="21"/>
      <c r="D230" s="15" t="s">
        <v>324</v>
      </c>
      <c r="E230" s="31">
        <v>6141</v>
      </c>
      <c r="F230" s="15" t="s">
        <v>109</v>
      </c>
      <c r="G230" s="23">
        <f t="shared" si="21"/>
        <v>0</v>
      </c>
      <c r="H230" s="24">
        <v>0</v>
      </c>
      <c r="I230" s="24">
        <v>2456617.4</v>
      </c>
      <c r="J230" s="24">
        <v>2456613.7799999998</v>
      </c>
      <c r="K230" s="24">
        <v>2456613.7799999998</v>
      </c>
      <c r="L230" s="25">
        <f t="shared" si="22"/>
        <v>0</v>
      </c>
      <c r="M230" s="26">
        <f t="shared" si="23"/>
        <v>0.99999852642906462</v>
      </c>
    </row>
    <row r="231" spans="2:13" x14ac:dyDescent="0.2">
      <c r="B231" s="20"/>
      <c r="C231" s="21"/>
      <c r="D231" s="15"/>
      <c r="E231" s="31"/>
      <c r="F231" s="15"/>
      <c r="G231" s="32"/>
      <c r="H231" s="32"/>
      <c r="I231" s="32"/>
      <c r="J231" s="32"/>
      <c r="K231" s="32"/>
      <c r="L231" s="29"/>
      <c r="M231" s="30"/>
    </row>
    <row r="232" spans="2:13" x14ac:dyDescent="0.2">
      <c r="B232" s="35"/>
      <c r="C232" s="36"/>
      <c r="D232" s="37"/>
      <c r="E232" s="38"/>
      <c r="F232" s="37"/>
      <c r="G232" s="37"/>
      <c r="H232" s="37"/>
      <c r="I232" s="37"/>
      <c r="J232" s="37"/>
      <c r="K232" s="37"/>
      <c r="L232" s="37"/>
      <c r="M232" s="39"/>
    </row>
    <row r="233" spans="2:13" x14ac:dyDescent="0.2">
      <c r="B233" s="67" t="s">
        <v>17</v>
      </c>
      <c r="C233" s="68"/>
      <c r="D233" s="68"/>
      <c r="E233" s="68"/>
      <c r="F233" s="68"/>
      <c r="G233" s="6">
        <f>SUM(G120:G230)</f>
        <v>71000000</v>
      </c>
      <c r="H233" s="6">
        <f>SUM(H120:H230)</f>
        <v>71000000</v>
      </c>
      <c r="I233" s="6">
        <f>SUM(I120:I230)</f>
        <v>193124248.52000001</v>
      </c>
      <c r="J233" s="6">
        <f>SUM(J120:J230)</f>
        <v>108591362.79000001</v>
      </c>
      <c r="K233" s="6">
        <f>SUM(K120:K230)</f>
        <v>82980527.450000003</v>
      </c>
      <c r="L233" s="7">
        <f>IFERROR(K233/H233,0)</f>
        <v>1.1687398232394366</v>
      </c>
      <c r="M233" s="8">
        <f>IFERROR(K233/I233,0)</f>
        <v>0.42967430597616807</v>
      </c>
    </row>
    <row r="234" spans="2:13" x14ac:dyDescent="0.2">
      <c r="B234" s="3"/>
      <c r="C234" s="4"/>
      <c r="D234" s="1"/>
      <c r="E234" s="5"/>
      <c r="F234" s="1"/>
      <c r="G234" s="1"/>
      <c r="H234" s="1"/>
      <c r="I234" s="1"/>
      <c r="J234" s="1"/>
      <c r="K234" s="1"/>
      <c r="L234" s="1"/>
      <c r="M234" s="2"/>
    </row>
    <row r="235" spans="2:13" x14ac:dyDescent="0.2">
      <c r="B235" s="52" t="s">
        <v>18</v>
      </c>
      <c r="C235" s="53"/>
      <c r="D235" s="53"/>
      <c r="E235" s="53"/>
      <c r="F235" s="53"/>
      <c r="G235" s="9">
        <f>+G115+G233</f>
        <v>89168792</v>
      </c>
      <c r="H235" s="9">
        <f>+H115+H233</f>
        <v>89168792</v>
      </c>
      <c r="I235" s="9">
        <f>+I115+I233</f>
        <v>208224171.10000002</v>
      </c>
      <c r="J235" s="9">
        <f>+J115+J233</f>
        <v>112868849.11000001</v>
      </c>
      <c r="K235" s="9">
        <f>+K115+K233</f>
        <v>84599827.450000003</v>
      </c>
      <c r="L235" s="10">
        <f>IFERROR(K235/H235,0)</f>
        <v>0.94876049739464907</v>
      </c>
      <c r="M235" s="11">
        <f>IFERROR(K235/I235,0)</f>
        <v>0.4062920601536254</v>
      </c>
    </row>
    <row r="236" spans="2:13" x14ac:dyDescent="0.2">
      <c r="B236" s="43"/>
      <c r="C236" s="44"/>
      <c r="D236" s="44"/>
      <c r="E236" s="45"/>
      <c r="F236" s="44"/>
      <c r="G236" s="44"/>
      <c r="H236" s="44"/>
      <c r="I236" s="44"/>
      <c r="J236" s="44"/>
      <c r="K236" s="44"/>
      <c r="L236" s="44"/>
      <c r="M236" s="46"/>
    </row>
    <row r="237" spans="2:13" x14ac:dyDescent="0.2">
      <c r="B237" s="12" t="s">
        <v>19</v>
      </c>
      <c r="C237" s="12"/>
      <c r="D237" s="47"/>
      <c r="E237" s="48"/>
      <c r="F237" s="47"/>
      <c r="G237" s="47"/>
      <c r="H237" s="47"/>
    </row>
    <row r="246" spans="4:6" ht="12.75" x14ac:dyDescent="0.2">
      <c r="D246" s="50" t="s">
        <v>326</v>
      </c>
      <c r="F246" s="50" t="s">
        <v>328</v>
      </c>
    </row>
    <row r="247" spans="4:6" ht="12" x14ac:dyDescent="0.2">
      <c r="D247" s="51" t="s">
        <v>327</v>
      </c>
      <c r="F247" s="51" t="s">
        <v>329</v>
      </c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5:F235"/>
    <mergeCell ref="K3:K5"/>
    <mergeCell ref="L3:M3"/>
    <mergeCell ref="L4:L5"/>
    <mergeCell ref="M4:M5"/>
    <mergeCell ref="B6:D6"/>
    <mergeCell ref="J6:K6"/>
    <mergeCell ref="C7:D7"/>
    <mergeCell ref="B115:F115"/>
    <mergeCell ref="B117:D117"/>
    <mergeCell ref="C118:D118"/>
    <mergeCell ref="B233:F23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TICs</cp:lastModifiedBy>
  <cp:lastPrinted>2021-04-29T20:24:11Z</cp:lastPrinted>
  <dcterms:created xsi:type="dcterms:W3CDTF">2020-08-06T19:52:58Z</dcterms:created>
  <dcterms:modified xsi:type="dcterms:W3CDTF">2021-04-29T20:26:37Z</dcterms:modified>
</cp:coreProperties>
</file>